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0845" yWindow="105" windowWidth="14805" windowHeight="8010" activeTab="1"/>
  </bookViews>
  <sheets>
    <sheet name="dist of selections" sheetId="4" r:id="rId1"/>
    <sheet name="Data" sheetId="1" r:id="rId2"/>
    <sheet name="Fam ranks" sheetId="2" r:id="rId3"/>
  </sheets>
  <definedNames>
    <definedName name="_xlnm._FilterDatabase" localSheetId="1" hidden="1">Data!$A$3:$AE$568</definedName>
  </definedNames>
  <calcPr calcId="152511"/>
  <pivotCaches>
    <pivotCache cacheId="0" r:id="rId4"/>
    <pivotCache cacheId="9" r:id="rId5"/>
  </pivotCaches>
</workbook>
</file>

<file path=xl/calcChain.xml><?xml version="1.0" encoding="utf-8"?>
<calcChain xmlns="http://schemas.openxmlformats.org/spreadsheetml/2006/main">
  <c r="Z377" i="1" l="1"/>
  <c r="Z67" i="1"/>
  <c r="Z316" i="1"/>
  <c r="Z331" i="1"/>
  <c r="Z350" i="1"/>
  <c r="Z152" i="1"/>
  <c r="Z439" i="1"/>
  <c r="Z503" i="1"/>
  <c r="Z523" i="1"/>
  <c r="Z253" i="1"/>
  <c r="AB3" i="1"/>
  <c r="Z3" i="1"/>
  <c r="Y3" i="1"/>
  <c r="X3" i="1"/>
  <c r="Y7" i="1"/>
  <c r="Y287" i="1"/>
  <c r="Y371" i="1"/>
  <c r="Y433" i="1"/>
  <c r="Y372" i="1"/>
  <c r="Y288" i="1"/>
  <c r="Y373" i="1"/>
  <c r="Y10" i="1"/>
  <c r="Y289" i="1"/>
  <c r="Y434" i="1"/>
  <c r="Y290" i="1"/>
  <c r="Y435" i="1"/>
  <c r="Y374" i="1"/>
  <c r="Y375" i="1"/>
  <c r="Y341" i="1"/>
  <c r="Y436" i="1"/>
  <c r="Y437" i="1"/>
  <c r="Y342" i="1"/>
  <c r="Y316" i="1"/>
  <c r="Y11" i="1"/>
  <c r="Y126" i="1"/>
  <c r="Y25" i="1"/>
  <c r="Y317" i="1"/>
  <c r="Y12" i="1"/>
  <c r="Y127" i="1"/>
  <c r="Y343" i="1"/>
  <c r="Y13" i="1"/>
  <c r="Y318" i="1"/>
  <c r="Y319" i="1"/>
  <c r="Y344" i="1"/>
  <c r="Y320" i="1"/>
  <c r="Y14" i="1"/>
  <c r="Y15" i="1"/>
  <c r="Y128" i="1"/>
  <c r="Y16" i="1"/>
  <c r="Y129" i="1"/>
  <c r="Y345" i="1"/>
  <c r="Y130" i="1"/>
  <c r="Y346" i="1"/>
  <c r="Y59" i="1"/>
  <c r="Y321" i="1"/>
  <c r="Y347" i="1"/>
  <c r="Y394" i="1"/>
  <c r="Y395" i="1"/>
  <c r="Y348" i="1"/>
  <c r="Y499" i="1"/>
  <c r="Y396" i="1"/>
  <c r="Y528" i="1"/>
  <c r="Y529" i="1"/>
  <c r="Y29" i="1"/>
  <c r="Y30" i="1"/>
  <c r="Y31" i="1"/>
  <c r="Y32" i="1"/>
  <c r="Y397" i="1"/>
  <c r="Y500" i="1"/>
  <c r="Y33" i="1"/>
  <c r="Y322" i="1"/>
  <c r="Y530" i="1"/>
  <c r="Y323" i="1"/>
  <c r="Y324" i="1"/>
  <c r="Y398" i="1"/>
  <c r="Y325" i="1"/>
  <c r="Y531" i="1"/>
  <c r="Y34" i="1"/>
  <c r="Y326" i="1"/>
  <c r="Y60" i="1"/>
  <c r="Y532" i="1"/>
  <c r="Y501" i="1"/>
  <c r="Y349" i="1"/>
  <c r="Y533" i="1"/>
  <c r="Y502" i="1"/>
  <c r="Y503" i="1"/>
  <c r="Y291" i="1"/>
  <c r="Y504" i="1"/>
  <c r="Y376" i="1"/>
  <c r="Y505" i="1"/>
  <c r="Y327" i="1"/>
  <c r="Y377" i="1"/>
  <c r="Y162" i="1"/>
  <c r="Y163" i="1"/>
  <c r="Y378" i="1"/>
  <c r="Y264" i="1"/>
  <c r="Y265" i="1"/>
  <c r="Y379" i="1"/>
  <c r="Y164" i="1"/>
  <c r="Y266" i="1"/>
  <c r="Y380" i="1"/>
  <c r="Y328" i="1"/>
  <c r="Y329" i="1"/>
  <c r="Y165" i="1"/>
  <c r="Y292" i="1"/>
  <c r="Y293" i="1"/>
  <c r="Y381" i="1"/>
  <c r="Y330" i="1"/>
  <c r="Y294" i="1"/>
  <c r="Y382" i="1"/>
  <c r="Y267" i="1"/>
  <c r="Y166" i="1"/>
  <c r="Y506" i="1"/>
  <c r="Y534" i="1"/>
  <c r="Y331" i="1"/>
  <c r="Y238" i="1"/>
  <c r="Y131" i="1"/>
  <c r="Y185" i="1"/>
  <c r="Y239" i="1"/>
  <c r="Y132" i="1"/>
  <c r="Y332" i="1"/>
  <c r="Y535" i="1"/>
  <c r="Y186" i="1"/>
  <c r="Y133" i="1"/>
  <c r="Y134" i="1"/>
  <c r="Y187" i="1"/>
  <c r="Y240" i="1"/>
  <c r="Y333" i="1"/>
  <c r="Y536" i="1"/>
  <c r="Y135" i="1"/>
  <c r="Y188" i="1"/>
  <c r="Y537" i="1"/>
  <c r="Y538" i="1"/>
  <c r="Y539" i="1"/>
  <c r="Y466" i="1"/>
  <c r="Y167" i="1"/>
  <c r="Y213" i="1"/>
  <c r="Y214" i="1"/>
  <c r="Y168" i="1"/>
  <c r="Y169" i="1"/>
  <c r="Y170" i="1"/>
  <c r="Y171" i="1"/>
  <c r="Y215" i="1"/>
  <c r="Y216" i="1"/>
  <c r="Y467" i="1"/>
  <c r="Y468" i="1"/>
  <c r="Y469" i="1"/>
  <c r="Y248" i="1"/>
  <c r="Y35" i="1"/>
  <c r="Y189" i="1"/>
  <c r="Y295" i="1"/>
  <c r="Y470" i="1"/>
  <c r="Y296" i="1"/>
  <c r="Y190" i="1"/>
  <c r="Y297" i="1"/>
  <c r="Y471" i="1"/>
  <c r="Y191" i="1"/>
  <c r="Y192" i="1"/>
  <c r="Y249" i="1"/>
  <c r="Y472" i="1"/>
  <c r="Y193" i="1"/>
  <c r="Y250" i="1"/>
  <c r="Y251" i="1"/>
  <c r="Y268" i="1"/>
  <c r="Y473" i="1"/>
  <c r="Y252" i="1"/>
  <c r="Y474" i="1"/>
  <c r="Y540" i="1"/>
  <c r="Y217" i="1"/>
  <c r="Y541" i="1"/>
  <c r="Y542" i="1"/>
  <c r="Y543" i="1"/>
  <c r="Y218" i="1"/>
  <c r="Y269" i="1"/>
  <c r="Y219" i="1"/>
  <c r="Y438" i="1"/>
  <c r="Y270" i="1"/>
  <c r="Y61" i="1"/>
  <c r="Y271" i="1"/>
  <c r="Y36" i="1"/>
  <c r="Y37" i="1"/>
  <c r="Y38" i="1"/>
  <c r="Y544" i="1"/>
  <c r="Y39" i="1"/>
  <c r="Y272" i="1"/>
  <c r="Y40" i="1"/>
  <c r="Y545" i="1"/>
  <c r="Y220" i="1"/>
  <c r="Y221" i="1"/>
  <c r="Y350" i="1"/>
  <c r="Y439" i="1"/>
  <c r="Y351" i="1"/>
  <c r="Y440" i="1"/>
  <c r="Y546" i="1"/>
  <c r="Y547" i="1"/>
  <c r="Y352" i="1"/>
  <c r="Y548" i="1"/>
  <c r="Y441" i="1"/>
  <c r="Y549" i="1"/>
  <c r="Y96" i="1"/>
  <c r="Y353" i="1"/>
  <c r="Y550" i="1"/>
  <c r="Y551" i="1"/>
  <c r="Y97" i="1"/>
  <c r="Y98" i="1"/>
  <c r="Y442" i="1"/>
  <c r="Y99" i="1"/>
  <c r="Y354" i="1"/>
  <c r="Y100" i="1"/>
  <c r="Y443" i="1"/>
  <c r="Y552" i="1"/>
  <c r="Y553" i="1"/>
  <c r="Y71" i="1"/>
  <c r="Y72" i="1"/>
  <c r="Y475" i="1"/>
  <c r="Y4" i="1"/>
  <c r="Y554" i="1"/>
  <c r="Y555" i="1"/>
  <c r="Y73" i="1"/>
  <c r="Y556" i="1"/>
  <c r="Y476" i="1"/>
  <c r="Y557" i="1"/>
  <c r="Y383" i="1"/>
  <c r="Y172" i="1"/>
  <c r="Y173" i="1"/>
  <c r="Y174" i="1"/>
  <c r="Y507" i="1"/>
  <c r="Y136" i="1"/>
  <c r="Y508" i="1"/>
  <c r="Y137" i="1"/>
  <c r="Y138" i="1"/>
  <c r="Y509" i="1"/>
  <c r="Y41" i="1"/>
  <c r="Y139" i="1"/>
  <c r="Y42" i="1"/>
  <c r="Y140" i="1"/>
  <c r="Y43" i="1"/>
  <c r="Y44" i="1"/>
  <c r="Y510" i="1"/>
  <c r="Y511" i="1"/>
  <c r="Y512" i="1"/>
  <c r="Y45" i="1"/>
  <c r="Y46" i="1"/>
  <c r="Y241" i="1"/>
  <c r="Y175" i="1"/>
  <c r="Y47" i="1"/>
  <c r="Y176" i="1"/>
  <c r="Y222" i="1"/>
  <c r="Y384" i="1"/>
  <c r="Y48" i="1"/>
  <c r="Y223" i="1"/>
  <c r="Y224" i="1"/>
  <c r="Y385" i="1"/>
  <c r="Y177" i="1"/>
  <c r="Y225" i="1"/>
  <c r="Y49" i="1"/>
  <c r="Y50" i="1"/>
  <c r="Y386" i="1"/>
  <c r="Y74" i="1"/>
  <c r="Y101" i="1"/>
  <c r="Y102" i="1"/>
  <c r="Y387" i="1"/>
  <c r="Y194" i="1"/>
  <c r="Y103" i="1"/>
  <c r="Y513" i="1"/>
  <c r="Y514" i="1"/>
  <c r="Y104" i="1"/>
  <c r="Y75" i="1"/>
  <c r="Y515" i="1"/>
  <c r="Y105" i="1"/>
  <c r="Y76" i="1"/>
  <c r="Y516" i="1"/>
  <c r="Y517" i="1"/>
  <c r="Y195" i="1"/>
  <c r="Y196" i="1"/>
  <c r="Y77" i="1"/>
  <c r="Y388" i="1"/>
  <c r="Y197" i="1"/>
  <c r="Y518" i="1"/>
  <c r="Y78" i="1"/>
  <c r="Y355" i="1"/>
  <c r="Y356" i="1"/>
  <c r="Y357" i="1"/>
  <c r="Y358" i="1"/>
  <c r="Y79" i="1"/>
  <c r="Y242" i="1"/>
  <c r="Y80" i="1"/>
  <c r="Y243" i="1"/>
  <c r="Y81" i="1"/>
  <c r="Y359" i="1"/>
  <c r="Y360" i="1"/>
  <c r="Y558" i="1"/>
  <c r="Y253" i="1"/>
  <c r="Y477" i="1"/>
  <c r="Y254" i="1"/>
  <c r="Y478" i="1"/>
  <c r="Y389" i="1"/>
  <c r="Y479" i="1"/>
  <c r="Y559" i="1"/>
  <c r="Y255" i="1"/>
  <c r="Y62" i="1"/>
  <c r="Y480" i="1"/>
  <c r="Y390" i="1"/>
  <c r="Y560" i="1"/>
  <c r="Y256" i="1"/>
  <c r="Y561" i="1"/>
  <c r="Y391" i="1"/>
  <c r="Y257" i="1"/>
  <c r="Y392" i="1"/>
  <c r="Y562" i="1"/>
  <c r="Y563" i="1"/>
  <c r="Y393" i="1"/>
  <c r="Y258" i="1"/>
  <c r="Y481" i="1"/>
  <c r="Y482" i="1"/>
  <c r="Y483" i="1"/>
  <c r="Y484" i="1"/>
  <c r="Y519" i="1"/>
  <c r="Y444" i="1"/>
  <c r="Y106" i="1"/>
  <c r="Y445" i="1"/>
  <c r="Y141" i="1"/>
  <c r="Y520" i="1"/>
  <c r="Y142" i="1"/>
  <c r="Y446" i="1"/>
  <c r="Y485" i="1"/>
  <c r="Y107" i="1"/>
  <c r="Y486" i="1"/>
  <c r="Y447" i="1"/>
  <c r="Y143" i="1"/>
  <c r="Y521" i="1"/>
  <c r="Y108" i="1"/>
  <c r="Y448" i="1"/>
  <c r="Y487" i="1"/>
  <c r="Y144" i="1"/>
  <c r="Y145" i="1"/>
  <c r="Y449" i="1"/>
  <c r="Y522" i="1"/>
  <c r="Y146" i="1"/>
  <c r="Y488" i="1"/>
  <c r="Y399" i="1"/>
  <c r="Y489" i="1"/>
  <c r="Y298" i="1"/>
  <c r="Y178" i="1"/>
  <c r="Y299" i="1"/>
  <c r="Y179" i="1"/>
  <c r="Y244" i="1"/>
  <c r="Y400" i="1"/>
  <c r="Y401" i="1"/>
  <c r="Y490" i="1"/>
  <c r="Y402" i="1"/>
  <c r="Y300" i="1"/>
  <c r="Y245" i="1"/>
  <c r="Y301" i="1"/>
  <c r="Y302" i="1"/>
  <c r="Y491" i="1"/>
  <c r="Y303" i="1"/>
  <c r="Y246" i="1"/>
  <c r="Y180" i="1"/>
  <c r="Y403" i="1"/>
  <c r="Y404" i="1"/>
  <c r="Y492" i="1"/>
  <c r="Y147" i="1"/>
  <c r="Y148" i="1"/>
  <c r="Y149" i="1"/>
  <c r="Y273" i="1"/>
  <c r="Y198" i="1"/>
  <c r="Y274" i="1"/>
  <c r="Y199" i="1"/>
  <c r="Y275" i="1"/>
  <c r="Y200" i="1"/>
  <c r="Y150" i="1"/>
  <c r="Y201" i="1"/>
  <c r="Y151" i="1"/>
  <c r="Y82" i="1"/>
  <c r="Y259" i="1"/>
  <c r="Y83" i="1"/>
  <c r="Y5" i="1"/>
  <c r="Y84" i="1"/>
  <c r="Y85" i="1"/>
  <c r="Y260" i="1"/>
  <c r="Y261" i="1"/>
  <c r="Y450" i="1"/>
  <c r="Y451" i="1"/>
  <c r="Y405" i="1"/>
  <c r="Y452" i="1"/>
  <c r="Y493" i="1"/>
  <c r="Y406" i="1"/>
  <c r="Y494" i="1"/>
  <c r="Y407" i="1"/>
  <c r="Y63" i="1"/>
  <c r="Y495" i="1"/>
  <c r="Y334" i="1"/>
  <c r="Y408" i="1"/>
  <c r="Y64" i="1"/>
  <c r="Y65" i="1"/>
  <c r="Y86" i="1"/>
  <c r="Y87" i="1"/>
  <c r="Y335" i="1"/>
  <c r="Y66" i="1"/>
  <c r="Y88" i="1"/>
  <c r="Y496" i="1"/>
  <c r="Y497" i="1"/>
  <c r="Y409" i="1"/>
  <c r="Y498" i="1"/>
  <c r="Y453" i="1"/>
  <c r="Y410" i="1"/>
  <c r="Y411" i="1"/>
  <c r="Y412" i="1"/>
  <c r="Y413" i="1"/>
  <c r="Y564" i="1"/>
  <c r="Y226" i="1"/>
  <c r="Y152" i="1"/>
  <c r="Y565" i="1"/>
  <c r="Y153" i="1"/>
  <c r="Y227" i="1"/>
  <c r="Y228" i="1"/>
  <c r="Y154" i="1"/>
  <c r="Y566" i="1"/>
  <c r="Y414" i="1"/>
  <c r="Y155" i="1"/>
  <c r="Y304" i="1"/>
  <c r="Y156" i="1"/>
  <c r="Y229" i="1"/>
  <c r="Y305" i="1"/>
  <c r="Y230" i="1"/>
  <c r="Y415" i="1"/>
  <c r="Y306" i="1"/>
  <c r="Y416" i="1"/>
  <c r="Y157" i="1"/>
  <c r="Y567" i="1"/>
  <c r="Y307" i="1"/>
  <c r="Y568" i="1"/>
  <c r="Y8" i="1"/>
  <c r="Y89" i="1"/>
  <c r="Y26" i="1"/>
  <c r="Y17" i="1"/>
  <c r="Y417" i="1"/>
  <c r="Y18" i="1"/>
  <c r="Y90" i="1"/>
  <c r="Y27" i="1"/>
  <c r="Y19" i="1"/>
  <c r="Y91" i="1"/>
  <c r="Y20" i="1"/>
  <c r="Y92" i="1"/>
  <c r="Y418" i="1"/>
  <c r="Y109" i="1"/>
  <c r="Y93" i="1"/>
  <c r="Y419" i="1"/>
  <c r="Y276" i="1"/>
  <c r="Y110" i="1"/>
  <c r="Y420" i="1"/>
  <c r="Y111" i="1"/>
  <c r="Y112" i="1"/>
  <c r="Y113" i="1"/>
  <c r="Y114" i="1"/>
  <c r="Y94" i="1"/>
  <c r="Y421" i="1"/>
  <c r="Y202" i="1"/>
  <c r="Y422" i="1"/>
  <c r="Y21" i="1"/>
  <c r="Y51" i="1"/>
  <c r="Y52" i="1"/>
  <c r="Y9" i="1"/>
  <c r="Y53" i="1"/>
  <c r="Y203" i="1"/>
  <c r="Y423" i="1"/>
  <c r="Y54" i="1"/>
  <c r="Y424" i="1"/>
  <c r="Y55" i="1"/>
  <c r="Y181" i="1"/>
  <c r="Y56" i="1"/>
  <c r="Y204" i="1"/>
  <c r="Y425" i="1"/>
  <c r="Y426" i="1"/>
  <c r="Y182" i="1"/>
  <c r="Y183" i="1"/>
  <c r="Y205" i="1"/>
  <c r="Y427" i="1"/>
  <c r="Y184" i="1"/>
  <c r="Y22" i="1"/>
  <c r="Y454" i="1"/>
  <c r="Y455" i="1"/>
  <c r="Y262" i="1"/>
  <c r="Y456" i="1"/>
  <c r="Y457" i="1"/>
  <c r="Y458" i="1"/>
  <c r="Y277" i="1"/>
  <c r="Y278" i="1"/>
  <c r="Y247" i="1"/>
  <c r="Y263" i="1"/>
  <c r="Y279" i="1"/>
  <c r="Y459" i="1"/>
  <c r="Y523" i="1"/>
  <c r="Y280" i="1"/>
  <c r="Y6" i="1"/>
  <c r="Y281" i="1"/>
  <c r="Y282" i="1"/>
  <c r="Y283" i="1"/>
  <c r="Y284" i="1"/>
  <c r="Y524" i="1"/>
  <c r="Y285" i="1"/>
  <c r="Y206" i="1"/>
  <c r="Y67" i="1"/>
  <c r="Y207" i="1"/>
  <c r="Y208" i="1"/>
  <c r="Y308" i="1"/>
  <c r="Y209" i="1"/>
  <c r="Y309" i="1"/>
  <c r="Y68" i="1"/>
  <c r="Y210" i="1"/>
  <c r="Y310" i="1"/>
  <c r="Y428" i="1"/>
  <c r="Y429" i="1"/>
  <c r="Y115" i="1"/>
  <c r="Y116" i="1"/>
  <c r="Y117" i="1"/>
  <c r="Y430" i="1"/>
  <c r="Y118" i="1"/>
  <c r="Y119" i="1"/>
  <c r="Y431" i="1"/>
  <c r="Y432" i="1"/>
  <c r="Y231" i="1"/>
  <c r="Y361" i="1"/>
  <c r="Y232" i="1"/>
  <c r="Y362" i="1"/>
  <c r="Y363" i="1"/>
  <c r="Y233" i="1"/>
  <c r="Y364" i="1"/>
  <c r="Y365" i="1"/>
  <c r="Y525" i="1"/>
  <c r="Y234" i="1"/>
  <c r="Y526" i="1"/>
  <c r="Y28" i="1"/>
  <c r="Y527" i="1"/>
  <c r="Y120" i="1"/>
  <c r="Y121" i="1"/>
  <c r="Y158" i="1"/>
  <c r="Y159" i="1"/>
  <c r="Y311" i="1"/>
  <c r="Y122" i="1"/>
  <c r="Y312" i="1"/>
  <c r="Y69" i="1"/>
  <c r="Y313" i="1"/>
  <c r="Y160" i="1"/>
  <c r="Y314" i="1"/>
  <c r="Y57" i="1"/>
  <c r="Y161" i="1"/>
  <c r="Y123" i="1"/>
  <c r="Y315" i="1"/>
  <c r="Y70" i="1"/>
  <c r="Y124" i="1"/>
  <c r="Y58" i="1"/>
  <c r="Y125" i="1"/>
  <c r="Y235" i="1"/>
  <c r="Y366" i="1"/>
  <c r="Y367" i="1"/>
  <c r="Y368" i="1"/>
  <c r="Y95" i="1"/>
  <c r="Y236" i="1"/>
  <c r="Y369" i="1"/>
  <c r="Y370" i="1"/>
  <c r="Y23" i="1"/>
  <c r="Y211" i="1"/>
  <c r="Y460" i="1"/>
  <c r="Y237" i="1"/>
  <c r="Y461" i="1"/>
  <c r="Y24" i="1"/>
  <c r="Y336" i="1"/>
  <c r="Y462" i="1"/>
  <c r="Y337" i="1"/>
  <c r="Y463" i="1"/>
  <c r="Y338" i="1"/>
  <c r="Y212" i="1"/>
  <c r="Y464" i="1"/>
  <c r="Y339" i="1"/>
  <c r="Y340" i="1"/>
  <c r="Y465" i="1"/>
  <c r="Y286" i="1"/>
  <c r="AB5" i="1"/>
  <c r="AB6" i="1"/>
  <c r="AB7" i="1"/>
  <c r="AB8" i="1"/>
  <c r="AB9" i="1"/>
  <c r="AB10" i="1"/>
  <c r="AB16" i="1"/>
  <c r="AB15" i="1"/>
  <c r="AB14" i="1"/>
  <c r="AB13" i="1"/>
  <c r="AB12" i="1"/>
  <c r="AB11" i="1"/>
  <c r="AB20" i="1"/>
  <c r="AB19" i="1"/>
  <c r="AB18" i="1"/>
  <c r="AB17" i="1"/>
  <c r="AB22" i="1"/>
  <c r="AB21" i="1"/>
  <c r="AB24" i="1"/>
  <c r="AB23" i="1"/>
  <c r="AB25" i="1"/>
  <c r="AB27" i="1"/>
  <c r="AB26" i="1"/>
  <c r="AB28" i="1"/>
  <c r="AB34" i="1"/>
  <c r="AB33" i="1"/>
  <c r="AB32" i="1"/>
  <c r="AB31" i="1"/>
  <c r="AB30" i="1"/>
  <c r="AB29" i="1"/>
  <c r="AB35" i="1"/>
  <c r="AB40" i="1"/>
  <c r="AB39" i="1"/>
  <c r="AB38" i="1"/>
  <c r="AB37" i="1"/>
  <c r="AB36" i="1"/>
  <c r="AB46" i="1"/>
  <c r="AB45" i="1"/>
  <c r="AB44" i="1"/>
  <c r="AB43" i="1"/>
  <c r="AB42" i="1"/>
  <c r="AB41" i="1"/>
  <c r="AB50" i="1"/>
  <c r="AB49" i="1"/>
  <c r="AB48" i="1"/>
  <c r="AB47" i="1"/>
  <c r="AB56" i="1"/>
  <c r="AB55" i="1"/>
  <c r="AB54" i="1"/>
  <c r="AB53" i="1"/>
  <c r="AB52" i="1"/>
  <c r="AB51" i="1"/>
  <c r="AB58" i="1"/>
  <c r="AB57" i="1"/>
  <c r="AB60" i="1"/>
  <c r="AB59" i="1"/>
  <c r="AB61" i="1"/>
  <c r="AB62" i="1"/>
  <c r="AB66" i="1"/>
  <c r="AB65" i="1"/>
  <c r="AB64" i="1"/>
  <c r="AB63" i="1"/>
  <c r="AB68" i="1"/>
  <c r="AB67" i="1"/>
  <c r="AB70" i="1"/>
  <c r="AB69" i="1"/>
  <c r="AB73" i="1"/>
  <c r="AB72" i="1"/>
  <c r="AB71" i="1"/>
  <c r="AB77" i="1"/>
  <c r="AB76" i="1"/>
  <c r="AB75" i="1"/>
  <c r="AB74" i="1"/>
  <c r="AB81" i="1"/>
  <c r="AB80" i="1"/>
  <c r="AB79" i="1"/>
  <c r="AB78" i="1"/>
  <c r="AB85" i="1"/>
  <c r="AB84" i="1"/>
  <c r="AB83" i="1"/>
  <c r="AB82" i="1"/>
  <c r="AB88" i="1"/>
  <c r="AB87" i="1"/>
  <c r="AB86" i="1"/>
  <c r="AB94" i="1"/>
  <c r="AB93" i="1"/>
  <c r="AB92" i="1"/>
  <c r="AB91" i="1"/>
  <c r="AB90" i="1"/>
  <c r="AB89" i="1"/>
  <c r="AB95" i="1"/>
  <c r="AB100" i="1"/>
  <c r="AB99" i="1"/>
  <c r="AB98" i="1"/>
  <c r="AB97" i="1"/>
  <c r="AB96" i="1"/>
  <c r="AB105" i="1"/>
  <c r="AB104" i="1"/>
  <c r="AB103" i="1"/>
  <c r="AB102" i="1"/>
  <c r="AB101" i="1"/>
  <c r="AB108" i="1"/>
  <c r="AB107" i="1"/>
  <c r="AB106" i="1"/>
  <c r="AB114" i="1"/>
  <c r="AB113" i="1"/>
  <c r="AB112" i="1"/>
  <c r="AB111" i="1"/>
  <c r="AB110" i="1"/>
  <c r="AB109" i="1"/>
  <c r="AB119" i="1"/>
  <c r="AB118" i="1"/>
  <c r="AB117" i="1"/>
  <c r="AB116" i="1"/>
  <c r="AB115" i="1"/>
  <c r="AB125" i="1"/>
  <c r="AB124" i="1"/>
  <c r="AB123" i="1"/>
  <c r="AB122" i="1"/>
  <c r="AB121" i="1"/>
  <c r="AB120" i="1"/>
  <c r="AB130" i="1"/>
  <c r="AB129" i="1"/>
  <c r="AB128" i="1"/>
  <c r="AB127" i="1"/>
  <c r="AB126" i="1"/>
  <c r="AB135" i="1"/>
  <c r="AB134" i="1"/>
  <c r="AB133" i="1"/>
  <c r="AB132" i="1"/>
  <c r="AB131" i="1"/>
  <c r="AB140" i="1"/>
  <c r="AB139" i="1"/>
  <c r="AB138" i="1"/>
  <c r="AB137" i="1"/>
  <c r="AB136" i="1"/>
  <c r="AB146" i="1"/>
  <c r="AB145" i="1"/>
  <c r="AB144" i="1"/>
  <c r="AB143" i="1"/>
  <c r="AB142" i="1"/>
  <c r="AB141" i="1"/>
  <c r="AB151" i="1"/>
  <c r="AB150" i="1"/>
  <c r="AB149" i="1"/>
  <c r="AB148" i="1"/>
  <c r="AB147" i="1"/>
  <c r="AB157" i="1"/>
  <c r="AB156" i="1"/>
  <c r="AB155" i="1"/>
  <c r="AB154" i="1"/>
  <c r="AB153" i="1"/>
  <c r="AB152" i="1"/>
  <c r="AB161" i="1"/>
  <c r="AB160" i="1"/>
  <c r="AB159" i="1"/>
  <c r="AB158" i="1"/>
  <c r="AB166" i="1"/>
  <c r="AB165" i="1"/>
  <c r="AB164" i="1"/>
  <c r="AB163" i="1"/>
  <c r="AB162" i="1"/>
  <c r="AB171" i="1"/>
  <c r="AB170" i="1"/>
  <c r="AB169" i="1"/>
  <c r="AB168" i="1"/>
  <c r="AB167" i="1"/>
  <c r="AB174" i="1"/>
  <c r="AB173" i="1"/>
  <c r="AB172" i="1"/>
  <c r="AB177" i="1"/>
  <c r="AB176" i="1"/>
  <c r="AB175" i="1"/>
  <c r="AB180" i="1"/>
  <c r="AB179" i="1"/>
  <c r="AB178" i="1"/>
  <c r="AB184" i="1"/>
  <c r="AB183" i="1"/>
  <c r="AB182" i="1"/>
  <c r="AB181" i="1"/>
  <c r="AB188" i="1"/>
  <c r="AB187" i="1"/>
  <c r="AB186" i="1"/>
  <c r="AB185" i="1"/>
  <c r="AB193" i="1"/>
  <c r="AB192" i="1"/>
  <c r="AB191" i="1"/>
  <c r="AB190" i="1"/>
  <c r="AB189" i="1"/>
  <c r="AB197" i="1"/>
  <c r="AB196" i="1"/>
  <c r="AB195" i="1"/>
  <c r="AB194" i="1"/>
  <c r="AB201" i="1"/>
  <c r="AB200" i="1"/>
  <c r="AB199" i="1"/>
  <c r="AB198" i="1"/>
  <c r="AB205" i="1"/>
  <c r="AB204" i="1"/>
  <c r="AB203" i="1"/>
  <c r="AB202" i="1"/>
  <c r="AB210" i="1"/>
  <c r="AB209" i="1"/>
  <c r="AB208" i="1"/>
  <c r="AB207" i="1"/>
  <c r="AB206" i="1"/>
  <c r="AB212" i="1"/>
  <c r="AB211" i="1"/>
  <c r="AB216" i="1"/>
  <c r="AB215" i="1"/>
  <c r="AB214" i="1"/>
  <c r="AB213" i="1"/>
  <c r="AB221" i="1"/>
  <c r="AB220" i="1"/>
  <c r="AB219" i="1"/>
  <c r="AB218" i="1"/>
  <c r="AB217" i="1"/>
  <c r="AB225" i="1"/>
  <c r="AB224" i="1"/>
  <c r="AB223" i="1"/>
  <c r="AB222" i="1"/>
  <c r="AB230" i="1"/>
  <c r="AB229" i="1"/>
  <c r="AB228" i="1"/>
  <c r="AB227" i="1"/>
  <c r="AB226" i="1"/>
  <c r="AB234" i="1"/>
  <c r="AB233" i="1"/>
  <c r="AB232" i="1"/>
  <c r="AB231" i="1"/>
  <c r="AB236" i="1"/>
  <c r="AB235" i="1"/>
  <c r="AB237" i="1"/>
  <c r="AB240" i="1"/>
  <c r="AB239" i="1"/>
  <c r="AB238" i="1"/>
  <c r="AB241" i="1"/>
  <c r="AB243" i="1"/>
  <c r="AB242" i="1"/>
  <c r="AB246" i="1"/>
  <c r="AB245" i="1"/>
  <c r="AB244" i="1"/>
  <c r="AB247" i="1"/>
  <c r="AB252" i="1"/>
  <c r="AB251" i="1"/>
  <c r="AB250" i="1"/>
  <c r="AB249" i="1"/>
  <c r="AB248" i="1"/>
  <c r="AB258" i="1"/>
  <c r="AB257" i="1"/>
  <c r="AB256" i="1"/>
  <c r="AB255" i="1"/>
  <c r="AB254" i="1"/>
  <c r="AB253" i="1"/>
  <c r="AB261" i="1"/>
  <c r="AB260" i="1"/>
  <c r="AB259" i="1"/>
  <c r="AB263" i="1"/>
  <c r="AB262" i="1"/>
  <c r="AB267" i="1"/>
  <c r="AB266" i="1"/>
  <c r="AB265" i="1"/>
  <c r="AB264" i="1"/>
  <c r="AB268" i="1"/>
  <c r="AB272" i="1"/>
  <c r="AB271" i="1"/>
  <c r="AB270" i="1"/>
  <c r="AB269" i="1"/>
  <c r="AB275" i="1"/>
  <c r="AB274" i="1"/>
  <c r="AB273" i="1"/>
  <c r="AB276" i="1"/>
  <c r="AB279" i="1"/>
  <c r="AB278" i="1"/>
  <c r="AB277" i="1"/>
  <c r="AB285" i="1"/>
  <c r="AB284" i="1"/>
  <c r="AB283" i="1"/>
  <c r="AB282" i="1"/>
  <c r="AB281" i="1"/>
  <c r="AB280" i="1"/>
  <c r="AB290" i="1"/>
  <c r="AB289" i="1"/>
  <c r="AB288" i="1"/>
  <c r="AB287" i="1"/>
  <c r="AB286" i="1"/>
  <c r="AB294" i="1"/>
  <c r="AB293" i="1"/>
  <c r="AB292" i="1"/>
  <c r="AB291" i="1"/>
  <c r="AB297" i="1"/>
  <c r="AB296" i="1"/>
  <c r="AB295" i="1"/>
  <c r="AB303" i="1"/>
  <c r="AB302" i="1"/>
  <c r="AB301" i="1"/>
  <c r="AB300" i="1"/>
  <c r="AB299" i="1"/>
  <c r="AB298" i="1"/>
  <c r="AB307" i="1"/>
  <c r="AB306" i="1"/>
  <c r="AB305" i="1"/>
  <c r="AB304" i="1"/>
  <c r="AB310" i="1"/>
  <c r="AB309" i="1"/>
  <c r="AB308" i="1"/>
  <c r="AB315" i="1"/>
  <c r="AB314" i="1"/>
  <c r="AB313" i="1"/>
  <c r="AB312" i="1"/>
  <c r="AB311" i="1"/>
  <c r="AB320" i="1"/>
  <c r="AB319" i="1"/>
  <c r="AB318" i="1"/>
  <c r="AB317" i="1"/>
  <c r="AB316" i="1"/>
  <c r="AB326" i="1"/>
  <c r="AB325" i="1"/>
  <c r="AB324" i="1"/>
  <c r="AB323" i="1"/>
  <c r="AB322" i="1"/>
  <c r="AB321" i="1"/>
  <c r="AB330" i="1"/>
  <c r="AB329" i="1"/>
  <c r="AB328" i="1"/>
  <c r="AB327" i="1"/>
  <c r="AB333" i="1"/>
  <c r="AB332" i="1"/>
  <c r="AB331" i="1"/>
  <c r="AB335" i="1"/>
  <c r="AB334" i="1"/>
  <c r="AB340" i="1"/>
  <c r="AB339" i="1"/>
  <c r="AB338" i="1"/>
  <c r="AB337" i="1"/>
  <c r="AB336" i="1"/>
  <c r="AB342" i="1"/>
  <c r="AB341" i="1"/>
  <c r="AB345" i="1"/>
  <c r="AB344" i="1"/>
  <c r="AB343" i="1"/>
  <c r="AB349" i="1"/>
  <c r="AB348" i="1"/>
  <c r="AB347" i="1"/>
  <c r="AB346" i="1"/>
  <c r="AB354" i="1"/>
  <c r="AB353" i="1"/>
  <c r="AB352" i="1"/>
  <c r="AB351" i="1"/>
  <c r="AB350" i="1"/>
  <c r="AB360" i="1"/>
  <c r="AB359" i="1"/>
  <c r="AB358" i="1"/>
  <c r="AB357" i="1"/>
  <c r="AB356" i="1"/>
  <c r="AB355" i="1"/>
  <c r="AB365" i="1"/>
  <c r="AB364" i="1"/>
  <c r="AB363" i="1"/>
  <c r="AB362" i="1"/>
  <c r="AB361" i="1"/>
  <c r="AB370" i="1"/>
  <c r="AB369" i="1"/>
  <c r="AB368" i="1"/>
  <c r="AB367" i="1"/>
  <c r="AB366" i="1"/>
  <c r="AB375" i="1"/>
  <c r="AB374" i="1"/>
  <c r="AB373" i="1"/>
  <c r="AB372" i="1"/>
  <c r="AB371" i="1"/>
  <c r="AB376" i="1"/>
  <c r="AB377" i="1"/>
  <c r="AB382" i="1"/>
  <c r="AB378" i="1"/>
  <c r="AB379" i="1"/>
  <c r="AB380" i="1"/>
  <c r="AB381" i="1"/>
  <c r="AB383" i="1"/>
  <c r="AB385" i="1"/>
  <c r="AB384" i="1"/>
  <c r="AB388" i="1"/>
  <c r="AB387" i="1"/>
  <c r="AB386" i="1"/>
  <c r="AB393" i="1"/>
  <c r="AB392" i="1"/>
  <c r="AB391" i="1"/>
  <c r="AB390" i="1"/>
  <c r="AB389" i="1"/>
  <c r="AB398" i="1"/>
  <c r="AB397" i="1"/>
  <c r="AB396" i="1"/>
  <c r="AB395" i="1"/>
  <c r="AB394" i="1"/>
  <c r="AB404" i="1"/>
  <c r="AB403" i="1"/>
  <c r="AB402" i="1"/>
  <c r="AB401" i="1"/>
  <c r="AB400" i="1"/>
  <c r="AB399" i="1"/>
  <c r="AB410" i="1"/>
  <c r="AB409" i="1"/>
  <c r="AB408" i="1"/>
  <c r="AB407" i="1"/>
  <c r="AB406" i="1"/>
  <c r="AB405" i="1"/>
  <c r="AB416" i="1"/>
  <c r="AB415" i="1"/>
  <c r="AB414" i="1"/>
  <c r="AB413" i="1"/>
  <c r="AB412" i="1"/>
  <c r="AB411" i="1"/>
  <c r="AB421" i="1"/>
  <c r="AB420" i="1"/>
  <c r="AB419" i="1"/>
  <c r="AB418" i="1"/>
  <c r="AB417" i="1"/>
  <c r="AB427" i="1"/>
  <c r="AB426" i="1"/>
  <c r="AB425" i="1"/>
  <c r="AB424" i="1"/>
  <c r="AB423" i="1"/>
  <c r="AB422" i="1"/>
  <c r="AB432" i="1"/>
  <c r="AB431" i="1"/>
  <c r="AB430" i="1"/>
  <c r="AB429" i="1"/>
  <c r="AB428" i="1"/>
  <c r="AB437" i="1"/>
  <c r="AB436" i="1"/>
  <c r="AB435" i="1"/>
  <c r="AB434" i="1"/>
  <c r="AB433" i="1"/>
  <c r="AB438" i="1"/>
  <c r="AB443" i="1"/>
  <c r="AB442" i="1"/>
  <c r="AB441" i="1"/>
  <c r="AB440" i="1"/>
  <c r="AB439" i="1"/>
  <c r="AB449" i="1"/>
  <c r="AB448" i="1"/>
  <c r="AB447" i="1"/>
  <c r="AB446" i="1"/>
  <c r="AB445" i="1"/>
  <c r="AB444" i="1"/>
  <c r="AB453" i="1"/>
  <c r="AB452" i="1"/>
  <c r="AB451" i="1"/>
  <c r="AB450" i="1"/>
  <c r="AB459" i="1"/>
  <c r="AB458" i="1"/>
  <c r="AB457" i="1"/>
  <c r="AB456" i="1"/>
  <c r="AB455" i="1"/>
  <c r="AB454" i="1"/>
  <c r="AB465" i="1"/>
  <c r="AB464" i="1"/>
  <c r="AB463" i="1"/>
  <c r="AB462" i="1"/>
  <c r="AB461" i="1"/>
  <c r="AB460" i="1"/>
  <c r="AB468" i="1"/>
  <c r="AB467" i="1"/>
  <c r="AB466" i="1"/>
  <c r="AB474" i="1"/>
  <c r="AB473" i="1"/>
  <c r="AB472" i="1"/>
  <c r="AB471" i="1"/>
  <c r="AB470" i="1"/>
  <c r="AB469" i="1"/>
  <c r="AB476" i="1"/>
  <c r="AB475" i="1"/>
  <c r="AB481" i="1"/>
  <c r="AB480" i="1"/>
  <c r="AB479" i="1"/>
  <c r="AB478" i="1"/>
  <c r="AB477" i="1"/>
  <c r="AB487" i="1"/>
  <c r="AB486" i="1"/>
  <c r="AB485" i="1"/>
  <c r="AB484" i="1"/>
  <c r="AB483" i="1"/>
  <c r="AB482" i="1"/>
  <c r="AB492" i="1"/>
  <c r="AB491" i="1"/>
  <c r="AB490" i="1"/>
  <c r="AB489" i="1"/>
  <c r="AB488" i="1"/>
  <c r="AB498" i="1"/>
  <c r="AB497" i="1"/>
  <c r="AB496" i="1"/>
  <c r="AB495" i="1"/>
  <c r="AB494" i="1"/>
  <c r="AB493" i="1"/>
  <c r="AB502" i="1"/>
  <c r="AB501" i="1"/>
  <c r="AB500" i="1"/>
  <c r="AB499" i="1"/>
  <c r="AB506" i="1"/>
  <c r="AB505" i="1"/>
  <c r="AB504" i="1"/>
  <c r="AB503" i="1"/>
  <c r="AB512" i="1"/>
  <c r="AB511" i="1"/>
  <c r="AB510" i="1"/>
  <c r="AB509" i="1"/>
  <c r="AB508" i="1"/>
  <c r="AB507" i="1"/>
  <c r="AB518" i="1"/>
  <c r="AB517" i="1"/>
  <c r="AB516" i="1"/>
  <c r="AB515" i="1"/>
  <c r="AB514" i="1"/>
  <c r="AB513" i="1"/>
  <c r="AB522" i="1"/>
  <c r="AB521" i="1"/>
  <c r="AB520" i="1"/>
  <c r="AB519" i="1"/>
  <c r="AB524" i="1"/>
  <c r="AB523" i="1"/>
  <c r="AB527" i="1"/>
  <c r="AB526" i="1"/>
  <c r="AB525" i="1"/>
  <c r="AB533" i="1"/>
  <c r="AB532" i="1"/>
  <c r="AB531" i="1"/>
  <c r="AB530" i="1"/>
  <c r="AB529" i="1"/>
  <c r="AB528" i="1"/>
  <c r="AB539" i="1"/>
  <c r="AB538" i="1"/>
  <c r="AB537" i="1"/>
  <c r="AB536" i="1"/>
  <c r="AB535" i="1"/>
  <c r="AB534" i="1"/>
  <c r="AB545" i="1"/>
  <c r="AB544" i="1"/>
  <c r="AB543" i="1"/>
  <c r="AB542" i="1"/>
  <c r="AB541" i="1"/>
  <c r="AB540" i="1"/>
  <c r="AB551" i="1"/>
  <c r="AB550" i="1"/>
  <c r="AB549" i="1"/>
  <c r="AB548" i="1"/>
  <c r="AB547" i="1"/>
  <c r="AB546" i="1"/>
  <c r="AB557" i="1"/>
  <c r="AB556" i="1"/>
  <c r="AB555" i="1"/>
  <c r="AB554" i="1"/>
  <c r="AB553" i="1"/>
  <c r="AB552" i="1"/>
  <c r="AB563" i="1"/>
  <c r="AB562" i="1"/>
  <c r="AB561" i="1"/>
  <c r="AB560" i="1"/>
  <c r="AB559" i="1"/>
  <c r="AB558" i="1"/>
  <c r="AB568" i="1"/>
  <c r="AB567" i="1"/>
  <c r="AB566" i="1"/>
  <c r="AB565" i="1"/>
  <c r="AB564" i="1"/>
  <c r="AB4" i="1"/>
  <c r="AA5" i="1"/>
  <c r="AA6" i="1"/>
  <c r="AA7" i="1"/>
  <c r="AA8" i="1"/>
  <c r="AA9" i="1"/>
  <c r="AA10" i="1"/>
  <c r="AA16" i="1"/>
  <c r="AA15" i="1"/>
  <c r="AA14" i="1"/>
  <c r="AA13" i="1"/>
  <c r="AA12" i="1"/>
  <c r="AA11" i="1"/>
  <c r="AA20" i="1"/>
  <c r="AA19" i="1"/>
  <c r="AA18" i="1"/>
  <c r="AA17" i="1"/>
  <c r="AA22" i="1"/>
  <c r="AA21" i="1"/>
  <c r="AA24" i="1"/>
  <c r="AA23" i="1"/>
  <c r="AA25" i="1"/>
  <c r="AA27" i="1"/>
  <c r="AA26" i="1"/>
  <c r="AA28" i="1"/>
  <c r="AA34" i="1"/>
  <c r="AA33" i="1"/>
  <c r="AA32" i="1"/>
  <c r="AA31" i="1"/>
  <c r="AA30" i="1"/>
  <c r="AA29" i="1"/>
  <c r="AA35" i="1"/>
  <c r="AA40" i="1"/>
  <c r="AA39" i="1"/>
  <c r="AA38" i="1"/>
  <c r="AA37" i="1"/>
  <c r="AA36" i="1"/>
  <c r="AA46" i="1"/>
  <c r="AA45" i="1"/>
  <c r="AA44" i="1"/>
  <c r="AA43" i="1"/>
  <c r="AA42" i="1"/>
  <c r="AA41" i="1"/>
  <c r="AA50" i="1"/>
  <c r="AA49" i="1"/>
  <c r="AA48" i="1"/>
  <c r="AA47" i="1"/>
  <c r="AA56" i="1"/>
  <c r="AA55" i="1"/>
  <c r="AA54" i="1"/>
  <c r="AA53" i="1"/>
  <c r="AA52" i="1"/>
  <c r="AA51" i="1"/>
  <c r="AA58" i="1"/>
  <c r="AA57" i="1"/>
  <c r="AA60" i="1"/>
  <c r="AA59" i="1"/>
  <c r="AA61" i="1"/>
  <c r="AA62" i="1"/>
  <c r="AA66" i="1"/>
  <c r="AA65" i="1"/>
  <c r="AA64" i="1"/>
  <c r="AA63" i="1"/>
  <c r="AA68" i="1"/>
  <c r="AA67" i="1"/>
  <c r="AA70" i="1"/>
  <c r="AA69" i="1"/>
  <c r="AA73" i="1"/>
  <c r="AA72" i="1"/>
  <c r="AA71" i="1"/>
  <c r="AA77" i="1"/>
  <c r="AA76" i="1"/>
  <c r="AA75" i="1"/>
  <c r="AA74" i="1"/>
  <c r="AA81" i="1"/>
  <c r="AA80" i="1"/>
  <c r="AA79" i="1"/>
  <c r="AA78" i="1"/>
  <c r="AA85" i="1"/>
  <c r="AA84" i="1"/>
  <c r="AA83" i="1"/>
  <c r="AA82" i="1"/>
  <c r="AA88" i="1"/>
  <c r="AA87" i="1"/>
  <c r="AA86" i="1"/>
  <c r="AA94" i="1"/>
  <c r="AA93" i="1"/>
  <c r="AA92" i="1"/>
  <c r="AA91" i="1"/>
  <c r="AA90" i="1"/>
  <c r="AA89" i="1"/>
  <c r="AA95" i="1"/>
  <c r="AA100" i="1"/>
  <c r="AA99" i="1"/>
  <c r="AA98" i="1"/>
  <c r="AA97" i="1"/>
  <c r="AA96" i="1"/>
  <c r="AA105" i="1"/>
  <c r="AA104" i="1"/>
  <c r="AA103" i="1"/>
  <c r="AA102" i="1"/>
  <c r="AA101" i="1"/>
  <c r="AA108" i="1"/>
  <c r="AA107" i="1"/>
  <c r="AA106" i="1"/>
  <c r="AA114" i="1"/>
  <c r="AA113" i="1"/>
  <c r="AA112" i="1"/>
  <c r="AA111" i="1"/>
  <c r="AA110" i="1"/>
  <c r="AA109" i="1"/>
  <c r="AA119" i="1"/>
  <c r="AA118" i="1"/>
  <c r="AA117" i="1"/>
  <c r="AA116" i="1"/>
  <c r="AA115" i="1"/>
  <c r="AA125" i="1"/>
  <c r="AA124" i="1"/>
  <c r="AA123" i="1"/>
  <c r="AA122" i="1"/>
  <c r="AA121" i="1"/>
  <c r="AA120" i="1"/>
  <c r="AA130" i="1"/>
  <c r="AA129" i="1"/>
  <c r="AA128" i="1"/>
  <c r="AA127" i="1"/>
  <c r="AA126" i="1"/>
  <c r="AA135" i="1"/>
  <c r="AA134" i="1"/>
  <c r="AA133" i="1"/>
  <c r="AA132" i="1"/>
  <c r="AA131" i="1"/>
  <c r="AA140" i="1"/>
  <c r="AA139" i="1"/>
  <c r="AA138" i="1"/>
  <c r="AA137" i="1"/>
  <c r="AA136" i="1"/>
  <c r="AA146" i="1"/>
  <c r="AA145" i="1"/>
  <c r="AA144" i="1"/>
  <c r="AA143" i="1"/>
  <c r="AA142" i="1"/>
  <c r="AA141" i="1"/>
  <c r="AA151" i="1"/>
  <c r="AA150" i="1"/>
  <c r="AA149" i="1"/>
  <c r="AA148" i="1"/>
  <c r="AA147" i="1"/>
  <c r="AA157" i="1"/>
  <c r="AA156" i="1"/>
  <c r="AA155" i="1"/>
  <c r="AA154" i="1"/>
  <c r="AA153" i="1"/>
  <c r="AA152" i="1"/>
  <c r="AA161" i="1"/>
  <c r="AA160" i="1"/>
  <c r="AA159" i="1"/>
  <c r="AA158" i="1"/>
  <c r="AA166" i="1"/>
  <c r="AA165" i="1"/>
  <c r="AA164" i="1"/>
  <c r="AA163" i="1"/>
  <c r="AA162" i="1"/>
  <c r="AA171" i="1"/>
  <c r="AA170" i="1"/>
  <c r="AA169" i="1"/>
  <c r="AA168" i="1"/>
  <c r="AA167" i="1"/>
  <c r="AA174" i="1"/>
  <c r="AA173" i="1"/>
  <c r="AA172" i="1"/>
  <c r="AA177" i="1"/>
  <c r="AA176" i="1"/>
  <c r="AA175" i="1"/>
  <c r="AA180" i="1"/>
  <c r="AA179" i="1"/>
  <c r="AA178" i="1"/>
  <c r="AA184" i="1"/>
  <c r="AA183" i="1"/>
  <c r="AA182" i="1"/>
  <c r="AA181" i="1"/>
  <c r="AA188" i="1"/>
  <c r="AA187" i="1"/>
  <c r="AA186" i="1"/>
  <c r="AA185" i="1"/>
  <c r="AA193" i="1"/>
  <c r="AA192" i="1"/>
  <c r="AA191" i="1"/>
  <c r="AA190" i="1"/>
  <c r="AA189" i="1"/>
  <c r="AA197" i="1"/>
  <c r="AA196" i="1"/>
  <c r="AA195" i="1"/>
  <c r="AA194" i="1"/>
  <c r="AA201" i="1"/>
  <c r="AA200" i="1"/>
  <c r="AA199" i="1"/>
  <c r="AA198" i="1"/>
  <c r="AA205" i="1"/>
  <c r="AA204" i="1"/>
  <c r="AA203" i="1"/>
  <c r="AA202" i="1"/>
  <c r="AA210" i="1"/>
  <c r="AA209" i="1"/>
  <c r="AA208" i="1"/>
  <c r="AA207" i="1"/>
  <c r="AA206" i="1"/>
  <c r="AA212" i="1"/>
  <c r="AA211" i="1"/>
  <c r="AA216" i="1"/>
  <c r="AA215" i="1"/>
  <c r="AA214" i="1"/>
  <c r="AA213" i="1"/>
  <c r="AA221" i="1"/>
  <c r="AA220" i="1"/>
  <c r="AA219" i="1"/>
  <c r="AA218" i="1"/>
  <c r="AA217" i="1"/>
  <c r="AA225" i="1"/>
  <c r="AA224" i="1"/>
  <c r="AA223" i="1"/>
  <c r="AA222" i="1"/>
  <c r="AA230" i="1"/>
  <c r="AA229" i="1"/>
  <c r="AA228" i="1"/>
  <c r="AA227" i="1"/>
  <c r="AA226" i="1"/>
  <c r="AA234" i="1"/>
  <c r="AA233" i="1"/>
  <c r="AA232" i="1"/>
  <c r="AA231" i="1"/>
  <c r="AA236" i="1"/>
  <c r="AA235" i="1"/>
  <c r="AA237" i="1"/>
  <c r="AA240" i="1"/>
  <c r="AA239" i="1"/>
  <c r="AA238" i="1"/>
  <c r="AA241" i="1"/>
  <c r="AA243" i="1"/>
  <c r="AA242" i="1"/>
  <c r="AA246" i="1"/>
  <c r="AA245" i="1"/>
  <c r="AA244" i="1"/>
  <c r="AA247" i="1"/>
  <c r="AA252" i="1"/>
  <c r="AA251" i="1"/>
  <c r="AA250" i="1"/>
  <c r="AA249" i="1"/>
  <c r="AA248" i="1"/>
  <c r="AA258" i="1"/>
  <c r="AA257" i="1"/>
  <c r="AA256" i="1"/>
  <c r="AA255" i="1"/>
  <c r="AA254" i="1"/>
  <c r="AA253" i="1"/>
  <c r="AA261" i="1"/>
  <c r="AA260" i="1"/>
  <c r="AA259" i="1"/>
  <c r="AA263" i="1"/>
  <c r="AA262" i="1"/>
  <c r="AA267" i="1"/>
  <c r="AA266" i="1"/>
  <c r="AA265" i="1"/>
  <c r="AA264" i="1"/>
  <c r="AA268" i="1"/>
  <c r="AA272" i="1"/>
  <c r="AA271" i="1"/>
  <c r="AA270" i="1"/>
  <c r="AA269" i="1"/>
  <c r="AA275" i="1"/>
  <c r="AA274" i="1"/>
  <c r="AA273" i="1"/>
  <c r="AA276" i="1"/>
  <c r="AA279" i="1"/>
  <c r="AA278" i="1"/>
  <c r="AA277" i="1"/>
  <c r="AA285" i="1"/>
  <c r="AA284" i="1"/>
  <c r="AA283" i="1"/>
  <c r="AA282" i="1"/>
  <c r="AA281" i="1"/>
  <c r="AA280" i="1"/>
  <c r="AA290" i="1"/>
  <c r="AA289" i="1"/>
  <c r="AA288" i="1"/>
  <c r="AA287" i="1"/>
  <c r="AA286" i="1"/>
  <c r="AA294" i="1"/>
  <c r="AA293" i="1"/>
  <c r="AA292" i="1"/>
  <c r="AA291" i="1"/>
  <c r="AA297" i="1"/>
  <c r="AA296" i="1"/>
  <c r="AA295" i="1"/>
  <c r="AA303" i="1"/>
  <c r="AA302" i="1"/>
  <c r="AA301" i="1"/>
  <c r="AA300" i="1"/>
  <c r="AA299" i="1"/>
  <c r="AA298" i="1"/>
  <c r="AA307" i="1"/>
  <c r="AA306" i="1"/>
  <c r="AA305" i="1"/>
  <c r="AA304" i="1"/>
  <c r="AA310" i="1"/>
  <c r="AA309" i="1"/>
  <c r="AA308" i="1"/>
  <c r="AA315" i="1"/>
  <c r="AA314" i="1"/>
  <c r="AA313" i="1"/>
  <c r="AA312" i="1"/>
  <c r="AA311" i="1"/>
  <c r="AA320" i="1"/>
  <c r="AA319" i="1"/>
  <c r="AA318" i="1"/>
  <c r="AA317" i="1"/>
  <c r="AA316" i="1"/>
  <c r="AA326" i="1"/>
  <c r="AA325" i="1"/>
  <c r="AA324" i="1"/>
  <c r="AA323" i="1"/>
  <c r="AA322" i="1"/>
  <c r="AA321" i="1"/>
  <c r="AA330" i="1"/>
  <c r="AA329" i="1"/>
  <c r="AA328" i="1"/>
  <c r="AA327" i="1"/>
  <c r="AA333" i="1"/>
  <c r="AA332" i="1"/>
  <c r="AA331" i="1"/>
  <c r="AA335" i="1"/>
  <c r="AA334" i="1"/>
  <c r="AA340" i="1"/>
  <c r="AA339" i="1"/>
  <c r="AA338" i="1"/>
  <c r="AA337" i="1"/>
  <c r="AA336" i="1"/>
  <c r="AA342" i="1"/>
  <c r="AA341" i="1"/>
  <c r="AA345" i="1"/>
  <c r="AA344" i="1"/>
  <c r="AA343" i="1"/>
  <c r="AA349" i="1"/>
  <c r="AA348" i="1"/>
  <c r="AA347" i="1"/>
  <c r="AA346" i="1"/>
  <c r="AA354" i="1"/>
  <c r="AA353" i="1"/>
  <c r="AA352" i="1"/>
  <c r="AA351" i="1"/>
  <c r="AA350" i="1"/>
  <c r="AA360" i="1"/>
  <c r="AA359" i="1"/>
  <c r="AA358" i="1"/>
  <c r="AA357" i="1"/>
  <c r="AA356" i="1"/>
  <c r="AA355" i="1"/>
  <c r="AA365" i="1"/>
  <c r="AA364" i="1"/>
  <c r="AA363" i="1"/>
  <c r="AA362" i="1"/>
  <c r="AA361" i="1"/>
  <c r="AA370" i="1"/>
  <c r="AA369" i="1"/>
  <c r="AA368" i="1"/>
  <c r="AA367" i="1"/>
  <c r="AA366" i="1"/>
  <c r="AA375" i="1"/>
  <c r="AA374" i="1"/>
  <c r="AA373" i="1"/>
  <c r="AA372" i="1"/>
  <c r="AA371" i="1"/>
  <c r="AA382" i="1"/>
  <c r="AA381" i="1"/>
  <c r="AA380" i="1"/>
  <c r="AA379" i="1"/>
  <c r="AA378" i="1"/>
  <c r="AA377" i="1"/>
  <c r="AA376" i="1"/>
  <c r="AA383" i="1"/>
  <c r="AA385" i="1"/>
  <c r="AA384" i="1"/>
  <c r="AA388" i="1"/>
  <c r="AA387" i="1"/>
  <c r="AA386" i="1"/>
  <c r="AA393" i="1"/>
  <c r="AA392" i="1"/>
  <c r="AA391" i="1"/>
  <c r="AA390" i="1"/>
  <c r="AA389" i="1"/>
  <c r="AA398" i="1"/>
  <c r="AA397" i="1"/>
  <c r="AA396" i="1"/>
  <c r="AA395" i="1"/>
  <c r="AA394" i="1"/>
  <c r="AA404" i="1"/>
  <c r="AA403" i="1"/>
  <c r="AA402" i="1"/>
  <c r="AA401" i="1"/>
  <c r="AA400" i="1"/>
  <c r="AA399" i="1"/>
  <c r="AA410" i="1"/>
  <c r="AA409" i="1"/>
  <c r="AA408" i="1"/>
  <c r="AA407" i="1"/>
  <c r="AA406" i="1"/>
  <c r="AA405" i="1"/>
  <c r="AA416" i="1"/>
  <c r="AA415" i="1"/>
  <c r="AA414" i="1"/>
  <c r="AA413" i="1"/>
  <c r="AA412" i="1"/>
  <c r="AA411" i="1"/>
  <c r="AA421" i="1"/>
  <c r="AA420" i="1"/>
  <c r="AA419" i="1"/>
  <c r="AA418" i="1"/>
  <c r="AA417" i="1"/>
  <c r="AA427" i="1"/>
  <c r="AA426" i="1"/>
  <c r="AA425" i="1"/>
  <c r="AA424" i="1"/>
  <c r="AA423" i="1"/>
  <c r="AA422" i="1"/>
  <c r="AA432" i="1"/>
  <c r="AA431" i="1"/>
  <c r="AA430" i="1"/>
  <c r="AA429" i="1"/>
  <c r="AA428" i="1"/>
  <c r="AA437" i="1"/>
  <c r="AA436" i="1"/>
  <c r="AA435" i="1"/>
  <c r="AA434" i="1"/>
  <c r="AA433" i="1"/>
  <c r="AA438" i="1"/>
  <c r="AA443" i="1"/>
  <c r="AA442" i="1"/>
  <c r="AA441" i="1"/>
  <c r="AA440" i="1"/>
  <c r="AA439" i="1"/>
  <c r="AA449" i="1"/>
  <c r="AA448" i="1"/>
  <c r="AA447" i="1"/>
  <c r="AA446" i="1"/>
  <c r="AA445" i="1"/>
  <c r="AA444" i="1"/>
  <c r="AA453" i="1"/>
  <c r="AA452" i="1"/>
  <c r="AA451" i="1"/>
  <c r="AA450" i="1"/>
  <c r="AA459" i="1"/>
  <c r="AA458" i="1"/>
  <c r="AA457" i="1"/>
  <c r="AA456" i="1"/>
  <c r="AA455" i="1"/>
  <c r="AA454" i="1"/>
  <c r="AA465" i="1"/>
  <c r="AA464" i="1"/>
  <c r="AA463" i="1"/>
  <c r="AA462" i="1"/>
  <c r="AA461" i="1"/>
  <c r="AA460" i="1"/>
  <c r="AA468" i="1"/>
  <c r="AA467" i="1"/>
  <c r="AA466" i="1"/>
  <c r="AA474" i="1"/>
  <c r="AA473" i="1"/>
  <c r="AA472" i="1"/>
  <c r="AA471" i="1"/>
  <c r="AA470" i="1"/>
  <c r="AA469" i="1"/>
  <c r="AA476" i="1"/>
  <c r="AA475" i="1"/>
  <c r="AA481" i="1"/>
  <c r="AA480" i="1"/>
  <c r="AA479" i="1"/>
  <c r="AA478" i="1"/>
  <c r="AA477" i="1"/>
  <c r="AA487" i="1"/>
  <c r="AA486" i="1"/>
  <c r="AA485" i="1"/>
  <c r="AA484" i="1"/>
  <c r="AA483" i="1"/>
  <c r="AA482" i="1"/>
  <c r="AA492" i="1"/>
  <c r="AA491" i="1"/>
  <c r="AA490" i="1"/>
  <c r="AA489" i="1"/>
  <c r="AA488" i="1"/>
  <c r="AA498" i="1"/>
  <c r="AA497" i="1"/>
  <c r="AA496" i="1"/>
  <c r="AA495" i="1"/>
  <c r="AA494" i="1"/>
  <c r="AA493" i="1"/>
  <c r="AA502" i="1"/>
  <c r="AA501" i="1"/>
  <c r="AA500" i="1"/>
  <c r="AA499" i="1"/>
  <c r="AA506" i="1"/>
  <c r="AA505" i="1"/>
  <c r="AA504" i="1"/>
  <c r="AA503" i="1"/>
  <c r="AA512" i="1"/>
  <c r="AA511" i="1"/>
  <c r="AA510" i="1"/>
  <c r="AA509" i="1"/>
  <c r="AA508" i="1"/>
  <c r="AA507" i="1"/>
  <c r="AA518" i="1"/>
  <c r="AA517" i="1"/>
  <c r="AA516" i="1"/>
  <c r="AA515" i="1"/>
  <c r="AA514" i="1"/>
  <c r="AA513" i="1"/>
  <c r="AA522" i="1"/>
  <c r="AA521" i="1"/>
  <c r="AA520" i="1"/>
  <c r="AA519" i="1"/>
  <c r="AA524" i="1"/>
  <c r="AA523" i="1"/>
  <c r="AA527" i="1"/>
  <c r="AA526" i="1"/>
  <c r="AA525" i="1"/>
  <c r="AA533" i="1"/>
  <c r="AA532" i="1"/>
  <c r="AA531" i="1"/>
  <c r="AA530" i="1"/>
  <c r="AA529" i="1"/>
  <c r="AA528" i="1"/>
  <c r="AA539" i="1"/>
  <c r="AA538" i="1"/>
  <c r="AA537" i="1"/>
  <c r="AA536" i="1"/>
  <c r="AA535" i="1"/>
  <c r="AA534" i="1"/>
  <c r="AA545" i="1"/>
  <c r="AA544" i="1"/>
  <c r="AA543" i="1"/>
  <c r="AA542" i="1"/>
  <c r="AA541" i="1"/>
  <c r="AA540" i="1"/>
  <c r="AA551" i="1"/>
  <c r="AA550" i="1"/>
  <c r="AA549" i="1"/>
  <c r="AA548" i="1"/>
  <c r="AA547" i="1"/>
  <c r="AA546" i="1"/>
  <c r="AA557" i="1"/>
  <c r="AA556" i="1"/>
  <c r="AA555" i="1"/>
  <c r="AA554" i="1"/>
  <c r="AA553" i="1"/>
  <c r="AA552" i="1"/>
  <c r="AA563" i="1"/>
  <c r="AA562" i="1"/>
  <c r="AA561" i="1"/>
  <c r="AA560" i="1"/>
  <c r="AA559" i="1"/>
  <c r="AA558" i="1"/>
  <c r="AA568" i="1"/>
  <c r="AA567" i="1"/>
  <c r="AA566" i="1"/>
  <c r="AA565" i="1"/>
  <c r="AA564" i="1"/>
  <c r="AA4" i="1"/>
  <c r="Z5" i="1"/>
  <c r="Z6" i="1"/>
  <c r="Z7" i="1"/>
  <c r="Z8" i="1"/>
  <c r="Z9" i="1"/>
  <c r="Z47" i="1"/>
  <c r="Z78" i="1"/>
  <c r="Z147" i="1"/>
  <c r="Z382" i="1"/>
  <c r="Z376" i="1"/>
  <c r="Z383" i="1"/>
  <c r="Z413" i="1"/>
  <c r="Z412" i="1"/>
  <c r="Z466" i="1"/>
  <c r="Z4" i="1"/>
  <c r="Z429" i="1" l="1"/>
  <c r="Z558" i="1"/>
  <c r="Z482" i="1"/>
  <c r="Z148" i="1"/>
  <c r="Z534" i="1"/>
  <c r="Z450" i="1"/>
  <c r="Z241" i="1"/>
  <c r="Z428" i="1"/>
  <c r="Z386" i="1"/>
  <c r="Z206" i="1"/>
  <c r="Z59" i="1"/>
  <c r="Z524" i="1"/>
  <c r="Z507" i="1"/>
  <c r="Z120" i="1"/>
  <c r="Z483" i="1"/>
  <c r="Z454" i="1"/>
  <c r="Z411" i="1"/>
  <c r="Z378" i="1"/>
  <c r="Z162" i="1"/>
  <c r="Z26" i="1"/>
  <c r="Z74" i="1"/>
  <c r="Z286" i="1"/>
  <c r="Z89" i="1"/>
  <c r="Z451" i="1"/>
  <c r="Z82" i="1"/>
  <c r="Z207" i="1"/>
  <c r="Z469" i="1"/>
  <c r="Z231" i="1"/>
  <c r="Z121" i="1"/>
  <c r="Z366" i="1"/>
  <c r="Z115" i="1"/>
  <c r="Z379" i="1"/>
  <c r="Z175" i="1"/>
  <c r="Z540" i="1"/>
  <c r="Z346" i="1"/>
  <c r="Z564" i="1"/>
  <c r="Z381" i="1"/>
  <c r="Z380" i="1"/>
  <c r="Z226" i="1"/>
  <c r="Z213" i="1"/>
  <c r="Z211" i="1"/>
  <c r="Z163" i="1"/>
  <c r="Z164" i="1"/>
  <c r="Z23" i="1"/>
  <c r="Z11" i="1"/>
  <c r="Z355" i="1"/>
  <c r="Z167" i="1"/>
  <c r="Z552" i="1"/>
  <c r="Z553" i="1"/>
  <c r="Z217" i="1"/>
  <c r="Z101" i="1"/>
  <c r="Z488" i="1"/>
  <c r="Z308" i="1"/>
  <c r="M173" i="1"/>
  <c r="X173" i="1" s="1"/>
  <c r="M174" i="1"/>
  <c r="X174" i="1" s="1"/>
  <c r="M383" i="1"/>
  <c r="X383" i="1" s="1"/>
  <c r="AC383" i="1" s="1"/>
  <c r="M150" i="1"/>
  <c r="X150" i="1" s="1"/>
  <c r="M147" i="1"/>
  <c r="X147" i="1" s="1"/>
  <c r="AC147" i="1" s="1"/>
  <c r="M149" i="1"/>
  <c r="X149" i="1" s="1"/>
  <c r="M148" i="1"/>
  <c r="X148" i="1" s="1"/>
  <c r="AC148" i="1" s="1"/>
  <c r="M151" i="1"/>
  <c r="X151" i="1" s="1"/>
  <c r="M198" i="1"/>
  <c r="X198" i="1" s="1"/>
  <c r="M201" i="1"/>
  <c r="X201" i="1" s="1"/>
  <c r="M199" i="1"/>
  <c r="X199" i="1" s="1"/>
  <c r="M200" i="1"/>
  <c r="X200" i="1" s="1"/>
  <c r="M273" i="1"/>
  <c r="X273" i="1" s="1"/>
  <c r="M274" i="1"/>
  <c r="X274" i="1" s="1"/>
  <c r="M275" i="1"/>
  <c r="X275" i="1" s="1"/>
  <c r="M162" i="1"/>
  <c r="X162" i="1" s="1"/>
  <c r="M164" i="1"/>
  <c r="X164" i="1" s="1"/>
  <c r="M163" i="1"/>
  <c r="X163" i="1" s="1"/>
  <c r="M165" i="1"/>
  <c r="X165" i="1" s="1"/>
  <c r="M166" i="1"/>
  <c r="X166" i="1" s="1"/>
  <c r="M266" i="1"/>
  <c r="X266" i="1" s="1"/>
  <c r="M264" i="1"/>
  <c r="X264" i="1" s="1"/>
  <c r="M267" i="1"/>
  <c r="X267" i="1" s="1"/>
  <c r="M265" i="1"/>
  <c r="X265" i="1" s="1"/>
  <c r="M291" i="1"/>
  <c r="X291" i="1" s="1"/>
  <c r="M294" i="1"/>
  <c r="X294" i="1" s="1"/>
  <c r="M292" i="1"/>
  <c r="X292" i="1" s="1"/>
  <c r="M293" i="1"/>
  <c r="X293" i="1" s="1"/>
  <c r="M328" i="1"/>
  <c r="X328" i="1" s="1"/>
  <c r="M329" i="1"/>
  <c r="X329" i="1" s="1"/>
  <c r="M330" i="1"/>
  <c r="X330" i="1" s="1"/>
  <c r="M327" i="1"/>
  <c r="X327" i="1" s="1"/>
  <c r="M376" i="1"/>
  <c r="X376" i="1" s="1"/>
  <c r="AC376" i="1" s="1"/>
  <c r="M382" i="1"/>
  <c r="X382" i="1" s="1"/>
  <c r="AC382" i="1" s="1"/>
  <c r="M377" i="1"/>
  <c r="X377" i="1" s="1"/>
  <c r="AC377" i="1" s="1"/>
  <c r="M381" i="1"/>
  <c r="X381" i="1" s="1"/>
  <c r="AC381" i="1" s="1"/>
  <c r="M379" i="1"/>
  <c r="X379" i="1" s="1"/>
  <c r="M378" i="1"/>
  <c r="X378" i="1" s="1"/>
  <c r="M380" i="1"/>
  <c r="X380" i="1" s="1"/>
  <c r="M503" i="1"/>
  <c r="X503" i="1" s="1"/>
  <c r="AC503" i="1" s="1"/>
  <c r="M506" i="1"/>
  <c r="X506" i="1" s="1"/>
  <c r="M505" i="1"/>
  <c r="X505" i="1" s="1"/>
  <c r="M504" i="1"/>
  <c r="X504" i="1" s="1"/>
  <c r="M247" i="1"/>
  <c r="X247" i="1" s="1"/>
  <c r="M262" i="1"/>
  <c r="X262" i="1" s="1"/>
  <c r="M263" i="1"/>
  <c r="X263" i="1" s="1"/>
  <c r="M279" i="1"/>
  <c r="X279" i="1" s="1"/>
  <c r="M277" i="1"/>
  <c r="X277" i="1" s="1"/>
  <c r="M278" i="1"/>
  <c r="X278" i="1" s="1"/>
  <c r="M454" i="1"/>
  <c r="X454" i="1" s="1"/>
  <c r="M455" i="1"/>
  <c r="X455" i="1" s="1"/>
  <c r="M458" i="1"/>
  <c r="X458" i="1" s="1"/>
  <c r="M456" i="1"/>
  <c r="X456" i="1" s="1"/>
  <c r="M457" i="1"/>
  <c r="X457" i="1" s="1"/>
  <c r="M459" i="1"/>
  <c r="X459" i="1" s="1"/>
  <c r="M57" i="1"/>
  <c r="X57" i="1" s="1"/>
  <c r="M58" i="1"/>
  <c r="X58" i="1" s="1"/>
  <c r="M69" i="1"/>
  <c r="X69" i="1" s="1"/>
  <c r="M70" i="1"/>
  <c r="X70" i="1" s="1"/>
  <c r="M125" i="1"/>
  <c r="X125" i="1" s="1"/>
  <c r="M121" i="1"/>
  <c r="X121" i="1" s="1"/>
  <c r="M124" i="1"/>
  <c r="X124" i="1" s="1"/>
  <c r="M120" i="1"/>
  <c r="X120" i="1" s="1"/>
  <c r="M123" i="1"/>
  <c r="X123" i="1" s="1"/>
  <c r="M122" i="1"/>
  <c r="X122" i="1" s="1"/>
  <c r="M159" i="1"/>
  <c r="X159" i="1" s="1"/>
  <c r="M158" i="1"/>
  <c r="X158" i="1" s="1"/>
  <c r="M161" i="1"/>
  <c r="X161" i="1" s="1"/>
  <c r="M160" i="1"/>
  <c r="X160" i="1" s="1"/>
  <c r="M313" i="1"/>
  <c r="X313" i="1" s="1"/>
  <c r="M311" i="1"/>
  <c r="X311" i="1" s="1"/>
  <c r="M314" i="1"/>
  <c r="X314" i="1" s="1"/>
  <c r="M315" i="1"/>
  <c r="X315" i="1" s="1"/>
  <c r="M312" i="1"/>
  <c r="X312" i="1" s="1"/>
  <c r="M42" i="1"/>
  <c r="X42" i="1" s="1"/>
  <c r="M46" i="1"/>
  <c r="X46" i="1" s="1"/>
  <c r="M41" i="1"/>
  <c r="X41" i="1" s="1"/>
  <c r="M44" i="1"/>
  <c r="X44" i="1" s="1"/>
  <c r="M45" i="1"/>
  <c r="X45" i="1" s="1"/>
  <c r="M43" i="1"/>
  <c r="X43" i="1" s="1"/>
  <c r="M140" i="1"/>
  <c r="X140" i="1" s="1"/>
  <c r="M136" i="1"/>
  <c r="X136" i="1" s="1"/>
  <c r="M138" i="1"/>
  <c r="X138" i="1" s="1"/>
  <c r="M137" i="1"/>
  <c r="X137" i="1" s="1"/>
  <c r="M139" i="1"/>
  <c r="X139" i="1" s="1"/>
  <c r="M511" i="1"/>
  <c r="X511" i="1" s="1"/>
  <c r="M510" i="1"/>
  <c r="X510" i="1" s="1"/>
  <c r="M509" i="1"/>
  <c r="X509" i="1" s="1"/>
  <c r="M507" i="1"/>
  <c r="X507" i="1" s="1"/>
  <c r="M508" i="1"/>
  <c r="X508" i="1" s="1"/>
  <c r="M512" i="1"/>
  <c r="X512" i="1" s="1"/>
  <c r="M9" i="1"/>
  <c r="X9" i="1" s="1"/>
  <c r="AC9" i="1" s="1"/>
  <c r="M22" i="1"/>
  <c r="X22" i="1" s="1"/>
  <c r="M21" i="1"/>
  <c r="X21" i="1" s="1"/>
  <c r="M53" i="1"/>
  <c r="X53" i="1" s="1"/>
  <c r="M55" i="1"/>
  <c r="X55" i="1" s="1"/>
  <c r="M56" i="1"/>
  <c r="X56" i="1" s="1"/>
  <c r="M52" i="1"/>
  <c r="X52" i="1" s="1"/>
  <c r="M54" i="1"/>
  <c r="X54" i="1" s="1"/>
  <c r="M51" i="1"/>
  <c r="X51" i="1" s="1"/>
  <c r="M182" i="1"/>
  <c r="X182" i="1" s="1"/>
  <c r="M184" i="1"/>
  <c r="X184" i="1" s="1"/>
  <c r="M181" i="1"/>
  <c r="X181" i="1" s="1"/>
  <c r="M183" i="1"/>
  <c r="X183" i="1" s="1"/>
  <c r="M204" i="1"/>
  <c r="X204" i="1" s="1"/>
  <c r="M202" i="1"/>
  <c r="X202" i="1" s="1"/>
  <c r="M205" i="1"/>
  <c r="X205" i="1" s="1"/>
  <c r="M203" i="1"/>
  <c r="X203" i="1" s="1"/>
  <c r="M423" i="1"/>
  <c r="X423" i="1" s="1"/>
  <c r="M424" i="1"/>
  <c r="X424" i="1" s="1"/>
  <c r="M422" i="1"/>
  <c r="X422" i="1" s="1"/>
  <c r="M427" i="1"/>
  <c r="X427" i="1" s="1"/>
  <c r="M425" i="1"/>
  <c r="X425" i="1" s="1"/>
  <c r="M426" i="1"/>
  <c r="X426" i="1" s="1"/>
  <c r="M5" i="1"/>
  <c r="X5" i="1" s="1"/>
  <c r="AC5" i="1" s="1"/>
  <c r="M82" i="1"/>
  <c r="X82" i="1" s="1"/>
  <c r="AC82" i="1" s="1"/>
  <c r="M84" i="1"/>
  <c r="X84" i="1" s="1"/>
  <c r="M85" i="1"/>
  <c r="X85" i="1" s="1"/>
  <c r="M83" i="1"/>
  <c r="X83" i="1" s="1"/>
  <c r="M261" i="1"/>
  <c r="X261" i="1" s="1"/>
  <c r="M259" i="1"/>
  <c r="X259" i="1" s="1"/>
  <c r="M260" i="1"/>
  <c r="X260" i="1" s="1"/>
  <c r="M39" i="1"/>
  <c r="X39" i="1" s="1"/>
  <c r="M40" i="1"/>
  <c r="X40" i="1" s="1"/>
  <c r="M37" i="1"/>
  <c r="X37" i="1" s="1"/>
  <c r="M38" i="1"/>
  <c r="X38" i="1" s="1"/>
  <c r="M36" i="1"/>
  <c r="X36" i="1" s="1"/>
  <c r="M61" i="1"/>
  <c r="X61" i="1" s="1"/>
  <c r="M219" i="1"/>
  <c r="X219" i="1" s="1"/>
  <c r="M221" i="1"/>
  <c r="X221" i="1" s="1"/>
  <c r="M218" i="1"/>
  <c r="X218" i="1" s="1"/>
  <c r="M220" i="1"/>
  <c r="X220" i="1" s="1"/>
  <c r="M217" i="1"/>
  <c r="X217" i="1" s="1"/>
  <c r="M272" i="1"/>
  <c r="X272" i="1" s="1"/>
  <c r="M270" i="1"/>
  <c r="X270" i="1" s="1"/>
  <c r="M271" i="1"/>
  <c r="X271" i="1" s="1"/>
  <c r="M269" i="1"/>
  <c r="X269" i="1" s="1"/>
  <c r="M438" i="1"/>
  <c r="X438" i="1" s="1"/>
  <c r="M540" i="1"/>
  <c r="X540" i="1" s="1"/>
  <c r="M541" i="1"/>
  <c r="X541" i="1" s="1"/>
  <c r="M543" i="1"/>
  <c r="X543" i="1" s="1"/>
  <c r="M544" i="1"/>
  <c r="X544" i="1" s="1"/>
  <c r="M542" i="1"/>
  <c r="X542" i="1" s="1"/>
  <c r="M545" i="1"/>
  <c r="X545" i="1" s="1"/>
  <c r="M97" i="1"/>
  <c r="X97" i="1" s="1"/>
  <c r="M100" i="1"/>
  <c r="X100" i="1" s="1"/>
  <c r="M99" i="1"/>
  <c r="X99" i="1" s="1"/>
  <c r="M96" i="1"/>
  <c r="X96" i="1" s="1"/>
  <c r="M98" i="1"/>
  <c r="X98" i="1" s="1"/>
  <c r="M354" i="1"/>
  <c r="X354" i="1" s="1"/>
  <c r="M352" i="1"/>
  <c r="X352" i="1" s="1"/>
  <c r="M353" i="1"/>
  <c r="X353" i="1" s="1"/>
  <c r="M350" i="1"/>
  <c r="X350" i="1" s="1"/>
  <c r="AC350" i="1" s="1"/>
  <c r="M351" i="1"/>
  <c r="X351" i="1" s="1"/>
  <c r="M443" i="1"/>
  <c r="X443" i="1" s="1"/>
  <c r="M440" i="1"/>
  <c r="X440" i="1" s="1"/>
  <c r="M441" i="1"/>
  <c r="X441" i="1" s="1"/>
  <c r="M442" i="1"/>
  <c r="X442" i="1" s="1"/>
  <c r="M439" i="1"/>
  <c r="X439" i="1" s="1"/>
  <c r="AC439" i="1" s="1"/>
  <c r="M551" i="1"/>
  <c r="X551" i="1" s="1"/>
  <c r="M548" i="1"/>
  <c r="X548" i="1" s="1"/>
  <c r="M549" i="1"/>
  <c r="X549" i="1" s="1"/>
  <c r="M547" i="1"/>
  <c r="X547" i="1" s="1"/>
  <c r="M546" i="1"/>
  <c r="X546" i="1" s="1"/>
  <c r="M550" i="1"/>
  <c r="X550" i="1" s="1"/>
  <c r="M75" i="1"/>
  <c r="X75" i="1" s="1"/>
  <c r="M74" i="1"/>
  <c r="X74" i="1" s="1"/>
  <c r="M76" i="1"/>
  <c r="X76" i="1" s="1"/>
  <c r="M77" i="1"/>
  <c r="X77" i="1" s="1"/>
  <c r="M103" i="1"/>
  <c r="X103" i="1" s="1"/>
  <c r="M101" i="1"/>
  <c r="X101" i="1" s="1"/>
  <c r="M104" i="1"/>
  <c r="X104" i="1" s="1"/>
  <c r="M105" i="1"/>
  <c r="X105" i="1" s="1"/>
  <c r="M102" i="1"/>
  <c r="X102" i="1" s="1"/>
  <c r="M195" i="1"/>
  <c r="X195" i="1" s="1"/>
  <c r="M194" i="1"/>
  <c r="X194" i="1" s="1"/>
  <c r="M196" i="1"/>
  <c r="X196" i="1" s="1"/>
  <c r="M197" i="1"/>
  <c r="X197" i="1" s="1"/>
  <c r="M386" i="1"/>
  <c r="X386" i="1" s="1"/>
  <c r="M387" i="1"/>
  <c r="X387" i="1" s="1"/>
  <c r="M388" i="1"/>
  <c r="X388" i="1" s="1"/>
  <c r="M517" i="1"/>
  <c r="X517" i="1" s="1"/>
  <c r="M513" i="1"/>
  <c r="X513" i="1" s="1"/>
  <c r="M514" i="1"/>
  <c r="X514" i="1" s="1"/>
  <c r="M518" i="1"/>
  <c r="X518" i="1" s="1"/>
  <c r="M515" i="1"/>
  <c r="X515" i="1" s="1"/>
  <c r="M516" i="1"/>
  <c r="X516" i="1" s="1"/>
  <c r="M6" i="1"/>
  <c r="X6" i="1" s="1"/>
  <c r="AC6" i="1" s="1"/>
  <c r="M280" i="1"/>
  <c r="X280" i="1" s="1"/>
  <c r="M282" i="1"/>
  <c r="X282" i="1" s="1"/>
  <c r="M283" i="1"/>
  <c r="X283" i="1" s="1"/>
  <c r="M285" i="1"/>
  <c r="X285" i="1" s="1"/>
  <c r="M281" i="1"/>
  <c r="X281" i="1" s="1"/>
  <c r="M284" i="1"/>
  <c r="X284" i="1" s="1"/>
  <c r="M524" i="1"/>
  <c r="X524" i="1" s="1"/>
  <c r="AC524" i="1" s="1"/>
  <c r="M523" i="1"/>
  <c r="X523" i="1" s="1"/>
  <c r="AC523" i="1" s="1"/>
  <c r="M116" i="1"/>
  <c r="X116" i="1" s="1"/>
  <c r="M118" i="1"/>
  <c r="X118" i="1" s="1"/>
  <c r="M119" i="1"/>
  <c r="X119" i="1" s="1"/>
  <c r="M115" i="1"/>
  <c r="X115" i="1" s="1"/>
  <c r="M117" i="1"/>
  <c r="X117" i="1" s="1"/>
  <c r="M429" i="1"/>
  <c r="X429" i="1" s="1"/>
  <c r="M430" i="1"/>
  <c r="X430" i="1" s="1"/>
  <c r="M432" i="1"/>
  <c r="X432" i="1" s="1"/>
  <c r="M431" i="1"/>
  <c r="X431" i="1" s="1"/>
  <c r="M428" i="1"/>
  <c r="X428" i="1" s="1"/>
  <c r="M62" i="1"/>
  <c r="X62" i="1" s="1"/>
  <c r="M253" i="1"/>
  <c r="X253" i="1" s="1"/>
  <c r="AC253" i="1" s="1"/>
  <c r="M256" i="1"/>
  <c r="X256" i="1" s="1"/>
  <c r="M254" i="1"/>
  <c r="X254" i="1" s="1"/>
  <c r="M257" i="1"/>
  <c r="X257" i="1" s="1"/>
  <c r="M255" i="1"/>
  <c r="X255" i="1" s="1"/>
  <c r="M258" i="1"/>
  <c r="X258" i="1" s="1"/>
  <c r="M389" i="1"/>
  <c r="X389" i="1" s="1"/>
  <c r="M391" i="1"/>
  <c r="X391" i="1" s="1"/>
  <c r="M392" i="1"/>
  <c r="X392" i="1" s="1"/>
  <c r="M390" i="1"/>
  <c r="X390" i="1" s="1"/>
  <c r="M393" i="1"/>
  <c r="X393" i="1" s="1"/>
  <c r="M478" i="1"/>
  <c r="X478" i="1" s="1"/>
  <c r="M479" i="1"/>
  <c r="X479" i="1" s="1"/>
  <c r="M480" i="1"/>
  <c r="X480" i="1" s="1"/>
  <c r="M477" i="1"/>
  <c r="X477" i="1" s="1"/>
  <c r="M481" i="1"/>
  <c r="X481" i="1" s="1"/>
  <c r="M558" i="1"/>
  <c r="X558" i="1" s="1"/>
  <c r="M563" i="1"/>
  <c r="X563" i="1" s="1"/>
  <c r="M561" i="1"/>
  <c r="X561" i="1" s="1"/>
  <c r="M560" i="1"/>
  <c r="X560" i="1" s="1"/>
  <c r="M562" i="1"/>
  <c r="X562" i="1" s="1"/>
  <c r="M559" i="1"/>
  <c r="X559" i="1" s="1"/>
  <c r="M178" i="1"/>
  <c r="X178" i="1" s="1"/>
  <c r="M179" i="1"/>
  <c r="X179" i="1" s="1"/>
  <c r="M180" i="1"/>
  <c r="X180" i="1" s="1"/>
  <c r="M245" i="1"/>
  <c r="X245" i="1" s="1"/>
  <c r="M246" i="1"/>
  <c r="X246" i="1" s="1"/>
  <c r="M244" i="1"/>
  <c r="X244" i="1" s="1"/>
  <c r="M299" i="1"/>
  <c r="X299" i="1" s="1"/>
  <c r="M300" i="1"/>
  <c r="X300" i="1" s="1"/>
  <c r="M301" i="1"/>
  <c r="X301" i="1" s="1"/>
  <c r="M298" i="1"/>
  <c r="X298" i="1" s="1"/>
  <c r="M302" i="1"/>
  <c r="X302" i="1" s="1"/>
  <c r="M303" i="1"/>
  <c r="X303" i="1" s="1"/>
  <c r="M399" i="1"/>
  <c r="X399" i="1" s="1"/>
  <c r="M402" i="1"/>
  <c r="X402" i="1" s="1"/>
  <c r="M404" i="1"/>
  <c r="X404" i="1" s="1"/>
  <c r="M401" i="1"/>
  <c r="X401" i="1" s="1"/>
  <c r="M403" i="1"/>
  <c r="X403" i="1" s="1"/>
  <c r="M400" i="1"/>
  <c r="X400" i="1" s="1"/>
  <c r="M491" i="1"/>
  <c r="X491" i="1" s="1"/>
  <c r="M488" i="1"/>
  <c r="X488" i="1" s="1"/>
  <c r="M489" i="1"/>
  <c r="X489" i="1" s="1"/>
  <c r="M492" i="1"/>
  <c r="X492" i="1" s="1"/>
  <c r="M490" i="1"/>
  <c r="X490" i="1" s="1"/>
  <c r="M106" i="1"/>
  <c r="X106" i="1" s="1"/>
  <c r="M108" i="1"/>
  <c r="X108" i="1" s="1"/>
  <c r="M107" i="1"/>
  <c r="X107" i="1" s="1"/>
  <c r="M141" i="1"/>
  <c r="X141" i="1" s="1"/>
  <c r="M146" i="1"/>
  <c r="X146" i="1" s="1"/>
  <c r="M143" i="1"/>
  <c r="X143" i="1" s="1"/>
  <c r="M145" i="1"/>
  <c r="X145" i="1" s="1"/>
  <c r="M142" i="1"/>
  <c r="X142" i="1" s="1"/>
  <c r="M144" i="1"/>
  <c r="X144" i="1" s="1"/>
  <c r="M444" i="1"/>
  <c r="X444" i="1" s="1"/>
  <c r="M445" i="1"/>
  <c r="X445" i="1" s="1"/>
  <c r="M447" i="1"/>
  <c r="X447" i="1" s="1"/>
  <c r="M449" i="1"/>
  <c r="X449" i="1" s="1"/>
  <c r="M448" i="1"/>
  <c r="X448" i="1" s="1"/>
  <c r="M446" i="1"/>
  <c r="X446" i="1" s="1"/>
  <c r="M487" i="1"/>
  <c r="X487" i="1" s="1"/>
  <c r="M485" i="1"/>
  <c r="X485" i="1" s="1"/>
  <c r="M483" i="1"/>
  <c r="X483" i="1" s="1"/>
  <c r="AC483" i="1" s="1"/>
  <c r="M482" i="1"/>
  <c r="X482" i="1" s="1"/>
  <c r="M486" i="1"/>
  <c r="X486" i="1" s="1"/>
  <c r="M484" i="1"/>
  <c r="X484" i="1" s="1"/>
  <c r="M521" i="1"/>
  <c r="X521" i="1" s="1"/>
  <c r="M522" i="1"/>
  <c r="X522" i="1" s="1"/>
  <c r="M519" i="1"/>
  <c r="X519" i="1" s="1"/>
  <c r="M520" i="1"/>
  <c r="X520" i="1" s="1"/>
  <c r="M171" i="1"/>
  <c r="X171" i="1" s="1"/>
  <c r="M170" i="1"/>
  <c r="X170" i="1" s="1"/>
  <c r="M169" i="1"/>
  <c r="X169" i="1" s="1"/>
  <c r="M167" i="1"/>
  <c r="X167" i="1" s="1"/>
  <c r="M168" i="1"/>
  <c r="X168" i="1" s="1"/>
  <c r="M215" i="1"/>
  <c r="X215" i="1" s="1"/>
  <c r="M214" i="1"/>
  <c r="X214" i="1" s="1"/>
  <c r="M216" i="1"/>
  <c r="X216" i="1" s="1"/>
  <c r="M213" i="1"/>
  <c r="X213" i="1" s="1"/>
  <c r="M466" i="1"/>
  <c r="X466" i="1" s="1"/>
  <c r="AC466" i="1" s="1"/>
  <c r="M467" i="1"/>
  <c r="X467" i="1" s="1"/>
  <c r="M468" i="1"/>
  <c r="X468" i="1" s="1"/>
  <c r="M33" i="1"/>
  <c r="X33" i="1" s="1"/>
  <c r="M29" i="1"/>
  <c r="X29" i="1" s="1"/>
  <c r="M34" i="1"/>
  <c r="X34" i="1" s="1"/>
  <c r="M31" i="1"/>
  <c r="X31" i="1" s="1"/>
  <c r="M30" i="1"/>
  <c r="X30" i="1" s="1"/>
  <c r="M32" i="1"/>
  <c r="X32" i="1" s="1"/>
  <c r="M59" i="1"/>
  <c r="X59" i="1" s="1"/>
  <c r="M60" i="1"/>
  <c r="X60" i="1" s="1"/>
  <c r="M322" i="1"/>
  <c r="X322" i="1" s="1"/>
  <c r="M325" i="1"/>
  <c r="X325" i="1" s="1"/>
  <c r="M326" i="1"/>
  <c r="X326" i="1" s="1"/>
  <c r="M321" i="1"/>
  <c r="X321" i="1" s="1"/>
  <c r="M324" i="1"/>
  <c r="X324" i="1" s="1"/>
  <c r="M323" i="1"/>
  <c r="X323" i="1" s="1"/>
  <c r="M348" i="1"/>
  <c r="X348" i="1" s="1"/>
  <c r="M349" i="1"/>
  <c r="X349" i="1" s="1"/>
  <c r="M346" i="1"/>
  <c r="X346" i="1" s="1"/>
  <c r="M347" i="1"/>
  <c r="X347" i="1" s="1"/>
  <c r="M397" i="1"/>
  <c r="X397" i="1" s="1"/>
  <c r="M395" i="1"/>
  <c r="X395" i="1" s="1"/>
  <c r="M396" i="1"/>
  <c r="X396" i="1" s="1"/>
  <c r="M398" i="1"/>
  <c r="X398" i="1" s="1"/>
  <c r="M394" i="1"/>
  <c r="X394" i="1" s="1"/>
  <c r="M499" i="1"/>
  <c r="X499" i="1" s="1"/>
  <c r="M502" i="1"/>
  <c r="X502" i="1" s="1"/>
  <c r="M500" i="1"/>
  <c r="X500" i="1" s="1"/>
  <c r="M501" i="1"/>
  <c r="X501" i="1" s="1"/>
  <c r="M532" i="1"/>
  <c r="X532" i="1" s="1"/>
  <c r="M533" i="1"/>
  <c r="X533" i="1" s="1"/>
  <c r="M528" i="1"/>
  <c r="X528" i="1" s="1"/>
  <c r="M530" i="1"/>
  <c r="X530" i="1" s="1"/>
  <c r="M531" i="1"/>
  <c r="X531" i="1" s="1"/>
  <c r="M529" i="1"/>
  <c r="X529" i="1" s="1"/>
  <c r="M23" i="1"/>
  <c r="X23" i="1" s="1"/>
  <c r="M24" i="1"/>
  <c r="X24" i="1" s="1"/>
  <c r="M212" i="1"/>
  <c r="X212" i="1" s="1"/>
  <c r="M211" i="1"/>
  <c r="X211" i="1" s="1"/>
  <c r="M237" i="1"/>
  <c r="X237" i="1" s="1"/>
  <c r="M337" i="1"/>
  <c r="X337" i="1" s="1"/>
  <c r="M338" i="1"/>
  <c r="X338" i="1" s="1"/>
  <c r="M340" i="1"/>
  <c r="X340" i="1" s="1"/>
  <c r="M336" i="1"/>
  <c r="X336" i="1" s="1"/>
  <c r="M339" i="1"/>
  <c r="X339" i="1" s="1"/>
  <c r="M460" i="1"/>
  <c r="X460" i="1" s="1"/>
  <c r="M461" i="1"/>
  <c r="X461" i="1" s="1"/>
  <c r="M465" i="1"/>
  <c r="X465" i="1" s="1"/>
  <c r="M463" i="1"/>
  <c r="X463" i="1" s="1"/>
  <c r="M462" i="1"/>
  <c r="X462" i="1" s="1"/>
  <c r="M464" i="1"/>
  <c r="X464" i="1" s="1"/>
  <c r="M35" i="1"/>
  <c r="X35" i="1" s="1"/>
  <c r="M189" i="1"/>
  <c r="X189" i="1" s="1"/>
  <c r="M191" i="1"/>
  <c r="X191" i="1" s="1"/>
  <c r="M192" i="1"/>
  <c r="X192" i="1" s="1"/>
  <c r="M190" i="1"/>
  <c r="X190" i="1" s="1"/>
  <c r="M193" i="1"/>
  <c r="X193" i="1" s="1"/>
  <c r="M250" i="1"/>
  <c r="X250" i="1" s="1"/>
  <c r="M248" i="1"/>
  <c r="X248" i="1" s="1"/>
  <c r="M249" i="1"/>
  <c r="X249" i="1" s="1"/>
  <c r="M251" i="1"/>
  <c r="X251" i="1" s="1"/>
  <c r="M252" i="1"/>
  <c r="X252" i="1" s="1"/>
  <c r="M268" i="1"/>
  <c r="X268" i="1" s="1"/>
  <c r="M297" i="1"/>
  <c r="X297" i="1" s="1"/>
  <c r="M295" i="1"/>
  <c r="X295" i="1" s="1"/>
  <c r="M296" i="1"/>
  <c r="X296" i="1" s="1"/>
  <c r="M470" i="1"/>
  <c r="X470" i="1" s="1"/>
  <c r="M474" i="1"/>
  <c r="X474" i="1" s="1"/>
  <c r="M472" i="1"/>
  <c r="X472" i="1" s="1"/>
  <c r="M471" i="1"/>
  <c r="X471" i="1" s="1"/>
  <c r="M469" i="1"/>
  <c r="X469" i="1" s="1"/>
  <c r="AC469" i="1" s="1"/>
  <c r="M473" i="1"/>
  <c r="X473" i="1" s="1"/>
  <c r="M8" i="1"/>
  <c r="X8" i="1" s="1"/>
  <c r="AC8" i="1" s="1"/>
  <c r="M153" i="1"/>
  <c r="X153" i="1" s="1"/>
  <c r="M156" i="1"/>
  <c r="X156" i="1" s="1"/>
  <c r="M155" i="1"/>
  <c r="X155" i="1" s="1"/>
  <c r="M157" i="1"/>
  <c r="X157" i="1" s="1"/>
  <c r="M152" i="1"/>
  <c r="X152" i="1" s="1"/>
  <c r="AC152" i="1" s="1"/>
  <c r="M154" i="1"/>
  <c r="X154" i="1" s="1"/>
  <c r="M227" i="1"/>
  <c r="X227" i="1" s="1"/>
  <c r="M226" i="1"/>
  <c r="X226" i="1" s="1"/>
  <c r="M229" i="1"/>
  <c r="X229" i="1" s="1"/>
  <c r="M228" i="1"/>
  <c r="X228" i="1" s="1"/>
  <c r="M230" i="1"/>
  <c r="X230" i="1" s="1"/>
  <c r="M307" i="1"/>
  <c r="X307" i="1" s="1"/>
  <c r="M306" i="1"/>
  <c r="X306" i="1" s="1"/>
  <c r="M304" i="1"/>
  <c r="X304" i="1" s="1"/>
  <c r="M305" i="1"/>
  <c r="X305" i="1" s="1"/>
  <c r="M412" i="1"/>
  <c r="X412" i="1" s="1"/>
  <c r="AC412" i="1" s="1"/>
  <c r="M413" i="1"/>
  <c r="X413" i="1" s="1"/>
  <c r="AC413" i="1" s="1"/>
  <c r="M411" i="1"/>
  <c r="X411" i="1" s="1"/>
  <c r="M415" i="1"/>
  <c r="X415" i="1" s="1"/>
  <c r="M416" i="1"/>
  <c r="X416" i="1" s="1"/>
  <c r="M414" i="1"/>
  <c r="X414" i="1" s="1"/>
  <c r="M567" i="1"/>
  <c r="X567" i="1" s="1"/>
  <c r="M566" i="1"/>
  <c r="X566" i="1" s="1"/>
  <c r="M565" i="1"/>
  <c r="X565" i="1" s="1"/>
  <c r="M564" i="1"/>
  <c r="X564" i="1" s="1"/>
  <c r="M568" i="1"/>
  <c r="X568" i="1" s="1"/>
  <c r="M50" i="1"/>
  <c r="X50" i="1" s="1"/>
  <c r="M47" i="1"/>
  <c r="X47" i="1" s="1"/>
  <c r="AC47" i="1" s="1"/>
  <c r="M49" i="1"/>
  <c r="X49" i="1" s="1"/>
  <c r="M48" i="1"/>
  <c r="X48" i="1" s="1"/>
  <c r="M176" i="1"/>
  <c r="X176" i="1" s="1"/>
  <c r="M175" i="1"/>
  <c r="X175" i="1" s="1"/>
  <c r="M177" i="1"/>
  <c r="X177" i="1" s="1"/>
  <c r="M223" i="1"/>
  <c r="X223" i="1" s="1"/>
  <c r="M225" i="1"/>
  <c r="X225" i="1" s="1"/>
  <c r="M222" i="1"/>
  <c r="X222" i="1" s="1"/>
  <c r="M224" i="1"/>
  <c r="X224" i="1" s="1"/>
  <c r="M241" i="1"/>
  <c r="X241" i="1" s="1"/>
  <c r="AC241" i="1" s="1"/>
  <c r="M385" i="1"/>
  <c r="X385" i="1" s="1"/>
  <c r="M384" i="1"/>
  <c r="X384" i="1" s="1"/>
  <c r="M131" i="1"/>
  <c r="X131" i="1" s="1"/>
  <c r="M134" i="1"/>
  <c r="X134" i="1" s="1"/>
  <c r="M135" i="1"/>
  <c r="X135" i="1" s="1"/>
  <c r="M132" i="1"/>
  <c r="X132" i="1" s="1"/>
  <c r="M133" i="1"/>
  <c r="X133" i="1" s="1"/>
  <c r="M186" i="1"/>
  <c r="X186" i="1" s="1"/>
  <c r="M187" i="1"/>
  <c r="X187" i="1" s="1"/>
  <c r="M188" i="1"/>
  <c r="X188" i="1" s="1"/>
  <c r="M185" i="1"/>
  <c r="X185" i="1" s="1"/>
  <c r="M238" i="1"/>
  <c r="X238" i="1" s="1"/>
  <c r="M240" i="1"/>
  <c r="X240" i="1" s="1"/>
  <c r="M239" i="1"/>
  <c r="X239" i="1" s="1"/>
  <c r="M331" i="1"/>
  <c r="X331" i="1" s="1"/>
  <c r="AC331" i="1" s="1"/>
  <c r="M333" i="1"/>
  <c r="X333" i="1" s="1"/>
  <c r="M332" i="1"/>
  <c r="X332" i="1" s="1"/>
  <c r="M538" i="1"/>
  <c r="X538" i="1" s="1"/>
  <c r="M539" i="1"/>
  <c r="X539" i="1" s="1"/>
  <c r="M537" i="1"/>
  <c r="X537" i="1" s="1"/>
  <c r="M535" i="1"/>
  <c r="X535" i="1" s="1"/>
  <c r="M536" i="1"/>
  <c r="X536" i="1" s="1"/>
  <c r="M534" i="1"/>
  <c r="X534" i="1" s="1"/>
  <c r="M67" i="1"/>
  <c r="X67" i="1" s="1"/>
  <c r="AC67" i="1" s="1"/>
  <c r="M68" i="1"/>
  <c r="X68" i="1" s="1"/>
  <c r="M206" i="1"/>
  <c r="X206" i="1" s="1"/>
  <c r="M208" i="1"/>
  <c r="X208" i="1" s="1"/>
  <c r="M207" i="1"/>
  <c r="X207" i="1" s="1"/>
  <c r="M210" i="1"/>
  <c r="X210" i="1" s="1"/>
  <c r="M209" i="1"/>
  <c r="X209" i="1" s="1"/>
  <c r="M308" i="1"/>
  <c r="X308" i="1" s="1"/>
  <c r="M310" i="1"/>
  <c r="X310" i="1" s="1"/>
  <c r="M309" i="1"/>
  <c r="X309" i="1" s="1"/>
  <c r="M28" i="1"/>
  <c r="X28" i="1" s="1"/>
  <c r="M232" i="1"/>
  <c r="X232" i="1" s="1"/>
  <c r="M231" i="1"/>
  <c r="X231" i="1" s="1"/>
  <c r="M234" i="1"/>
  <c r="X234" i="1" s="1"/>
  <c r="M233" i="1"/>
  <c r="X233" i="1" s="1"/>
  <c r="M363" i="1"/>
  <c r="X363" i="1" s="1"/>
  <c r="M362" i="1"/>
  <c r="X362" i="1" s="1"/>
  <c r="M365" i="1"/>
  <c r="X365" i="1" s="1"/>
  <c r="M364" i="1"/>
  <c r="X364" i="1" s="1"/>
  <c r="M361" i="1"/>
  <c r="X361" i="1" s="1"/>
  <c r="M526" i="1"/>
  <c r="X526" i="1" s="1"/>
  <c r="M525" i="1"/>
  <c r="X525" i="1" s="1"/>
  <c r="M527" i="1"/>
  <c r="X527" i="1" s="1"/>
  <c r="M17" i="1"/>
  <c r="X17" i="1" s="1"/>
  <c r="M19" i="1"/>
  <c r="X19" i="1" s="1"/>
  <c r="M20" i="1"/>
  <c r="X20" i="1" s="1"/>
  <c r="M18" i="1"/>
  <c r="X18" i="1" s="1"/>
  <c r="M27" i="1"/>
  <c r="X27" i="1" s="1"/>
  <c r="M26" i="1"/>
  <c r="X26" i="1" s="1"/>
  <c r="M89" i="1"/>
  <c r="X89" i="1" s="1"/>
  <c r="M93" i="1"/>
  <c r="X93" i="1" s="1"/>
  <c r="M90" i="1"/>
  <c r="X90" i="1" s="1"/>
  <c r="M94" i="1"/>
  <c r="X94" i="1" s="1"/>
  <c r="M92" i="1"/>
  <c r="X92" i="1" s="1"/>
  <c r="M91" i="1"/>
  <c r="X91" i="1" s="1"/>
  <c r="M110" i="1"/>
  <c r="X110" i="1" s="1"/>
  <c r="M114" i="1"/>
  <c r="X114" i="1" s="1"/>
  <c r="M113" i="1"/>
  <c r="X113" i="1" s="1"/>
  <c r="M111" i="1"/>
  <c r="X111" i="1" s="1"/>
  <c r="M109" i="1"/>
  <c r="X109" i="1" s="1"/>
  <c r="M112" i="1"/>
  <c r="X112" i="1" s="1"/>
  <c r="M276" i="1"/>
  <c r="X276" i="1" s="1"/>
  <c r="M421" i="1"/>
  <c r="X421" i="1" s="1"/>
  <c r="M417" i="1"/>
  <c r="X417" i="1" s="1"/>
  <c r="M419" i="1"/>
  <c r="X419" i="1" s="1"/>
  <c r="M418" i="1"/>
  <c r="X418" i="1" s="1"/>
  <c r="M420" i="1"/>
  <c r="X420" i="1" s="1"/>
  <c r="M80" i="1"/>
  <c r="X80" i="1" s="1"/>
  <c r="M81" i="1"/>
  <c r="X81" i="1" s="1"/>
  <c r="M79" i="1"/>
  <c r="X79" i="1" s="1"/>
  <c r="M78" i="1"/>
  <c r="X78" i="1" s="1"/>
  <c r="AC78" i="1" s="1"/>
  <c r="M242" i="1"/>
  <c r="X242" i="1" s="1"/>
  <c r="M243" i="1"/>
  <c r="X243" i="1" s="1"/>
  <c r="M357" i="1"/>
  <c r="X357" i="1" s="1"/>
  <c r="M358" i="1"/>
  <c r="X358" i="1" s="1"/>
  <c r="M356" i="1"/>
  <c r="X356" i="1" s="1"/>
  <c r="M360" i="1"/>
  <c r="X360" i="1" s="1"/>
  <c r="M355" i="1"/>
  <c r="X355" i="1" s="1"/>
  <c r="M359" i="1"/>
  <c r="X359" i="1" s="1"/>
  <c r="M66" i="1"/>
  <c r="X66" i="1" s="1"/>
  <c r="M64" i="1"/>
  <c r="X64" i="1" s="1"/>
  <c r="M65" i="1"/>
  <c r="X65" i="1" s="1"/>
  <c r="M63" i="1"/>
  <c r="X63" i="1" s="1"/>
  <c r="M87" i="1"/>
  <c r="X87" i="1" s="1"/>
  <c r="M86" i="1"/>
  <c r="X86" i="1" s="1"/>
  <c r="M88" i="1"/>
  <c r="X88" i="1" s="1"/>
  <c r="M334" i="1"/>
  <c r="X334" i="1" s="1"/>
  <c r="M335" i="1"/>
  <c r="X335" i="1" s="1"/>
  <c r="M408" i="1"/>
  <c r="X408" i="1" s="1"/>
  <c r="M405" i="1"/>
  <c r="X405" i="1" s="1"/>
  <c r="M409" i="1"/>
  <c r="X409" i="1" s="1"/>
  <c r="M406" i="1"/>
  <c r="X406" i="1" s="1"/>
  <c r="M407" i="1"/>
  <c r="X407" i="1" s="1"/>
  <c r="M410" i="1"/>
  <c r="X410" i="1" s="1"/>
  <c r="M452" i="1"/>
  <c r="X452" i="1" s="1"/>
  <c r="M451" i="1"/>
  <c r="X451" i="1" s="1"/>
  <c r="M453" i="1"/>
  <c r="X453" i="1" s="1"/>
  <c r="M450" i="1"/>
  <c r="X450" i="1" s="1"/>
  <c r="M494" i="1"/>
  <c r="X494" i="1" s="1"/>
  <c r="M496" i="1"/>
  <c r="X496" i="1" s="1"/>
  <c r="M493" i="1"/>
  <c r="X493" i="1" s="1"/>
  <c r="M495" i="1"/>
  <c r="X495" i="1" s="1"/>
  <c r="M497" i="1"/>
  <c r="X497" i="1" s="1"/>
  <c r="M498" i="1"/>
  <c r="X498" i="1" s="1"/>
  <c r="M4" i="1"/>
  <c r="X4" i="1" s="1"/>
  <c r="AC4" i="1" s="1"/>
  <c r="M71" i="1"/>
  <c r="X71" i="1" s="1"/>
  <c r="M72" i="1"/>
  <c r="X72" i="1" s="1"/>
  <c r="M73" i="1"/>
  <c r="X73" i="1" s="1"/>
  <c r="M475" i="1"/>
  <c r="X475" i="1" s="1"/>
  <c r="M476" i="1"/>
  <c r="X476" i="1" s="1"/>
  <c r="M556" i="1"/>
  <c r="X556" i="1" s="1"/>
  <c r="M557" i="1"/>
  <c r="X557" i="1" s="1"/>
  <c r="M553" i="1"/>
  <c r="X553" i="1" s="1"/>
  <c r="M555" i="1"/>
  <c r="X555" i="1" s="1"/>
  <c r="M554" i="1"/>
  <c r="X554" i="1" s="1"/>
  <c r="M552" i="1"/>
  <c r="X552" i="1" s="1"/>
  <c r="M95" i="1"/>
  <c r="X95" i="1" s="1"/>
  <c r="M235" i="1"/>
  <c r="X235" i="1" s="1"/>
  <c r="M236" i="1"/>
  <c r="X236" i="1" s="1"/>
  <c r="M366" i="1"/>
  <c r="X366" i="1" s="1"/>
  <c r="M367" i="1"/>
  <c r="X367" i="1" s="1"/>
  <c r="M370" i="1"/>
  <c r="X370" i="1" s="1"/>
  <c r="M369" i="1"/>
  <c r="X369" i="1" s="1"/>
  <c r="M368" i="1"/>
  <c r="X368" i="1" s="1"/>
  <c r="M11" i="1"/>
  <c r="X11" i="1" s="1"/>
  <c r="M14" i="1"/>
  <c r="X14" i="1" s="1"/>
  <c r="M16" i="1"/>
  <c r="X16" i="1" s="1"/>
  <c r="M13" i="1"/>
  <c r="X13" i="1" s="1"/>
  <c r="M12" i="1"/>
  <c r="X12" i="1" s="1"/>
  <c r="M15" i="1"/>
  <c r="X15" i="1" s="1"/>
  <c r="M25" i="1"/>
  <c r="X25" i="1" s="1"/>
  <c r="M128" i="1"/>
  <c r="X128" i="1" s="1"/>
  <c r="M130" i="1"/>
  <c r="X130" i="1" s="1"/>
  <c r="M127" i="1"/>
  <c r="X127" i="1" s="1"/>
  <c r="M126" i="1"/>
  <c r="X126" i="1" s="1"/>
  <c r="M129" i="1"/>
  <c r="X129" i="1" s="1"/>
  <c r="M320" i="1"/>
  <c r="X320" i="1" s="1"/>
  <c r="M319" i="1"/>
  <c r="X319" i="1" s="1"/>
  <c r="M316" i="1"/>
  <c r="X316" i="1" s="1"/>
  <c r="AC316" i="1" s="1"/>
  <c r="M318" i="1"/>
  <c r="X318" i="1" s="1"/>
  <c r="M317" i="1"/>
  <c r="X317" i="1" s="1"/>
  <c r="M345" i="1"/>
  <c r="X345" i="1" s="1"/>
  <c r="M343" i="1"/>
  <c r="X343" i="1" s="1"/>
  <c r="M344" i="1"/>
  <c r="X344" i="1" s="1"/>
  <c r="M7" i="1"/>
  <c r="X7" i="1" s="1"/>
  <c r="AC7" i="1" s="1"/>
  <c r="M10" i="1"/>
  <c r="X10" i="1" s="1"/>
  <c r="M288" i="1"/>
  <c r="X288" i="1" s="1"/>
  <c r="M287" i="1"/>
  <c r="X287" i="1" s="1"/>
  <c r="M289" i="1"/>
  <c r="X289" i="1" s="1"/>
  <c r="M290" i="1"/>
  <c r="X290" i="1" s="1"/>
  <c r="M286" i="1"/>
  <c r="X286" i="1" s="1"/>
  <c r="M341" i="1"/>
  <c r="X341" i="1" s="1"/>
  <c r="M342" i="1"/>
  <c r="X342" i="1" s="1"/>
  <c r="M371" i="1"/>
  <c r="X371" i="1" s="1"/>
  <c r="M374" i="1"/>
  <c r="X374" i="1" s="1"/>
  <c r="M373" i="1"/>
  <c r="X373" i="1" s="1"/>
  <c r="M372" i="1"/>
  <c r="X372" i="1" s="1"/>
  <c r="M375" i="1"/>
  <c r="X375" i="1" s="1"/>
  <c r="M434" i="1"/>
  <c r="X434" i="1" s="1"/>
  <c r="M433" i="1"/>
  <c r="X433" i="1" s="1"/>
  <c r="M437" i="1"/>
  <c r="X437" i="1" s="1"/>
  <c r="M436" i="1"/>
  <c r="X436" i="1" s="1"/>
  <c r="M435" i="1"/>
  <c r="X435" i="1" s="1"/>
  <c r="M172" i="1"/>
  <c r="X172" i="1" s="1"/>
  <c r="AC231" i="1" l="1"/>
  <c r="AC428" i="1"/>
  <c r="AC552" i="1"/>
  <c r="AC451" i="1"/>
  <c r="AC59" i="1"/>
  <c r="AC115" i="1"/>
  <c r="AC162" i="1"/>
  <c r="AC206" i="1"/>
  <c r="AC286" i="1"/>
  <c r="AC558" i="1"/>
  <c r="AC450" i="1"/>
  <c r="AC553" i="1"/>
  <c r="AC429" i="1"/>
  <c r="AC534" i="1"/>
  <c r="AC507" i="1"/>
  <c r="AC89" i="1"/>
  <c r="AC482" i="1"/>
  <c r="AC379" i="1"/>
  <c r="Z280" i="1"/>
  <c r="AC280" i="1" s="1"/>
  <c r="AC386" i="1"/>
  <c r="AC74" i="1"/>
  <c r="Z237" i="1"/>
  <c r="AC237" i="1" s="1"/>
  <c r="Z460" i="1"/>
  <c r="AC460" i="1" s="1"/>
  <c r="Z361" i="1"/>
  <c r="AC361" i="1" s="1"/>
  <c r="AC11" i="1"/>
  <c r="Z168" i="1"/>
  <c r="AC168" i="1" s="1"/>
  <c r="Z405" i="1"/>
  <c r="AC405" i="1" s="1"/>
  <c r="Z554" i="1"/>
  <c r="AC554" i="1" s="1"/>
  <c r="Z484" i="1"/>
  <c r="AC484" i="1" s="1"/>
  <c r="Z440" i="1"/>
  <c r="AC440" i="1" s="1"/>
  <c r="Z298" i="1"/>
  <c r="AC298" i="1" s="1"/>
  <c r="Z153" i="1"/>
  <c r="AC153" i="1" s="1"/>
  <c r="Z176" i="1"/>
  <c r="Z83" i="1"/>
  <c r="AC83" i="1" s="1"/>
  <c r="Z17" i="1"/>
  <c r="AC17" i="1" s="1"/>
  <c r="AC120" i="1"/>
  <c r="Z394" i="1"/>
  <c r="AC394" i="1" s="1"/>
  <c r="Z71" i="1"/>
  <c r="AC71" i="1" s="1"/>
  <c r="Z287" i="1"/>
  <c r="AC287" i="1" s="1"/>
  <c r="Z433" i="1"/>
  <c r="AC433" i="1" s="1"/>
  <c r="Z158" i="1"/>
  <c r="AC158" i="1" s="1"/>
  <c r="Z248" i="1"/>
  <c r="AC248" i="1" s="1"/>
  <c r="AC308" i="1"/>
  <c r="AC488" i="1"/>
  <c r="AC164" i="1"/>
  <c r="Z259" i="1"/>
  <c r="AC259" i="1" s="1"/>
  <c r="Z238" i="1"/>
  <c r="AC238" i="1" s="1"/>
  <c r="Z254" i="1"/>
  <c r="AC254" i="1" s="1"/>
  <c r="Z455" i="1"/>
  <c r="AC455" i="1" s="1"/>
  <c r="Z321" i="1"/>
  <c r="AC321" i="1" s="1"/>
  <c r="AC26" i="1"/>
  <c r="AC411" i="1"/>
  <c r="AC346" i="1"/>
  <c r="AC454" i="1"/>
  <c r="AC378" i="1"/>
  <c r="AC163" i="1"/>
  <c r="Z477" i="1"/>
  <c r="AC477" i="1" s="1"/>
  <c r="Z356" i="1"/>
  <c r="AC356" i="1" s="1"/>
  <c r="Z136" i="1"/>
  <c r="AC136" i="1" s="1"/>
  <c r="Z489" i="1"/>
  <c r="AC489" i="1" s="1"/>
  <c r="Z172" i="1"/>
  <c r="AC172" i="1" s="1"/>
  <c r="AC355" i="1"/>
  <c r="AC213" i="1"/>
  <c r="AC366" i="1"/>
  <c r="AC564" i="1"/>
  <c r="AC121" i="1"/>
  <c r="AC175" i="1"/>
  <c r="AC167" i="1"/>
  <c r="AC217" i="1"/>
  <c r="Z347" i="1"/>
  <c r="AC347" i="1" s="1"/>
  <c r="AC226" i="1"/>
  <c r="AC207" i="1"/>
  <c r="AC211" i="1"/>
  <c r="Z214" i="1"/>
  <c r="AC214" i="1" s="1"/>
  <c r="Z565" i="1"/>
  <c r="AC565" i="1" s="1"/>
  <c r="Z198" i="1"/>
  <c r="AC198" i="1" s="1"/>
  <c r="Z116" i="1"/>
  <c r="AC116" i="1" s="1"/>
  <c r="Z399" i="1"/>
  <c r="AC399" i="1" s="1"/>
  <c r="Z235" i="1"/>
  <c r="AC235" i="1" s="1"/>
  <c r="AC176" i="1"/>
  <c r="AC23" i="1"/>
  <c r="AC540" i="1"/>
  <c r="AC380" i="1"/>
  <c r="Z541" i="1"/>
  <c r="AC541" i="1" s="1"/>
  <c r="Z371" i="1"/>
  <c r="AC371" i="1" s="1"/>
  <c r="Z367" i="1"/>
  <c r="AC367" i="1" s="1"/>
  <c r="Z395" i="1"/>
  <c r="AC395" i="1" s="1"/>
  <c r="Z351" i="1"/>
  <c r="AC351" i="1" s="1"/>
  <c r="AC101" i="1"/>
  <c r="Z68" i="1"/>
  <c r="AC68" i="1" s="1"/>
  <c r="Z208" i="1"/>
  <c r="AC208" i="1" s="1"/>
  <c r="Z102" i="1"/>
  <c r="AC102" i="1" s="1"/>
  <c r="Z199" i="1" l="1"/>
  <c r="AC199" i="1" s="1"/>
  <c r="Z281" i="1"/>
  <c r="AC281" i="1" s="1"/>
  <c r="Z348" i="1"/>
  <c r="AC348" i="1" s="1"/>
  <c r="Z84" i="1"/>
  <c r="AC84" i="1" s="1"/>
  <c r="Z178" i="1"/>
  <c r="AC178" i="1" s="1"/>
  <c r="Z299" i="1"/>
  <c r="AC299" i="1" s="1"/>
  <c r="Z95" i="1"/>
  <c r="AC95" i="1" s="1"/>
  <c r="Z236" i="1"/>
  <c r="AC236" i="1" s="1"/>
  <c r="Z546" i="1"/>
  <c r="AC546" i="1" s="1"/>
  <c r="Z555" i="1"/>
  <c r="AC555" i="1" s="1"/>
  <c r="Z72" i="1"/>
  <c r="AC72" i="1" s="1"/>
  <c r="Z475" i="1"/>
  <c r="AC475" i="1" s="1"/>
  <c r="Z357" i="1"/>
  <c r="AC357" i="1" s="1"/>
  <c r="Z159" i="1"/>
  <c r="AC159" i="1" s="1"/>
  <c r="Z417" i="1"/>
  <c r="AC417" i="1" s="1"/>
  <c r="Z222" i="1"/>
  <c r="AC222" i="1" s="1"/>
  <c r="Z519" i="1"/>
  <c r="AC519" i="1" s="1"/>
  <c r="Z117" i="1"/>
  <c r="AC117" i="1" s="1"/>
  <c r="Z456" i="1"/>
  <c r="AC456" i="1" s="1"/>
  <c r="Z262" i="1"/>
  <c r="AC262" i="1" s="1"/>
  <c r="Z131" i="1"/>
  <c r="AC131" i="1" s="1"/>
  <c r="Z35" i="1"/>
  <c r="AC35" i="1" s="1"/>
  <c r="Z452" i="1"/>
  <c r="AC452" i="1" s="1"/>
  <c r="Z232" i="1"/>
  <c r="AC232" i="1" s="1"/>
  <c r="Z508" i="1"/>
  <c r="AC508" i="1" s="1"/>
  <c r="Z478" i="1"/>
  <c r="AC478" i="1" s="1"/>
  <c r="Z227" i="1"/>
  <c r="AC227" i="1" s="1"/>
  <c r="Z169" i="1"/>
  <c r="AC169" i="1" s="1"/>
  <c r="Z126" i="1"/>
  <c r="AC126" i="1" s="1"/>
  <c r="Z174" i="1"/>
  <c r="AC174" i="1" s="1"/>
  <c r="Z173" i="1"/>
  <c r="AC173" i="1" s="1"/>
  <c r="Z372" i="1"/>
  <c r="AC372" i="1" s="1"/>
  <c r="Z309" i="1"/>
  <c r="AC309" i="1" s="1"/>
  <c r="Z273" i="1"/>
  <c r="AC273" i="1" s="1"/>
  <c r="Z368" i="1"/>
  <c r="AC368" i="1" s="1"/>
  <c r="Z274" i="1"/>
  <c r="AC274" i="1" s="1"/>
  <c r="Z149" i="1"/>
  <c r="AC149" i="1" s="1"/>
  <c r="Z387" i="1"/>
  <c r="AC387" i="1" s="1"/>
  <c r="Z542" i="1"/>
  <c r="AC542" i="1" s="1"/>
  <c r="Z210" i="1"/>
  <c r="AC210" i="1" s="1"/>
  <c r="Z209" i="1"/>
  <c r="AC209" i="1" s="1"/>
  <c r="Z282" i="1" l="1"/>
  <c r="AC282" i="1" s="1"/>
  <c r="Z18" i="1"/>
  <c r="AC18" i="1" s="1"/>
  <c r="Z85" i="1"/>
  <c r="AC85" i="1" s="1"/>
  <c r="Z543" i="1"/>
  <c r="AC543" i="1" s="1"/>
  <c r="Z218" i="1"/>
  <c r="AC218" i="1" s="1"/>
  <c r="Z275" i="1"/>
  <c r="AC275" i="1" s="1"/>
  <c r="Z288" i="1"/>
  <c r="AC288" i="1" s="1"/>
  <c r="Z389" i="1"/>
  <c r="AC389" i="1" s="1"/>
  <c r="Z493" i="1"/>
  <c r="AC493" i="1" s="1"/>
  <c r="Z189" i="1"/>
  <c r="AC189" i="1" s="1"/>
  <c r="Z358" i="1"/>
  <c r="AC358" i="1" s="1"/>
  <c r="Z430" i="1"/>
  <c r="AC430" i="1" s="1"/>
  <c r="Z25" i="1"/>
  <c r="AC25" i="1" s="1"/>
  <c r="Z228" i="1"/>
  <c r="AC228" i="1" s="1"/>
  <c r="Z461" i="1"/>
  <c r="AC461" i="1" s="1"/>
  <c r="Z444" i="1"/>
  <c r="AC444" i="1" s="1"/>
  <c r="Z73" i="1"/>
  <c r="AC73" i="1" s="1"/>
  <c r="Z499" i="1"/>
  <c r="AC499" i="1" s="1"/>
  <c r="Z310" i="1"/>
  <c r="AC310" i="1" s="1"/>
  <c r="Z170" i="1"/>
  <c r="AC170" i="1" s="1"/>
  <c r="Z137" i="1"/>
  <c r="AC137" i="1" s="1"/>
  <c r="Z185" i="1"/>
  <c r="AC185" i="1" s="1"/>
  <c r="Z363" i="1"/>
  <c r="AC363" i="1" s="1"/>
  <c r="Z362" i="1"/>
  <c r="AC362" i="1" s="1"/>
  <c r="Z384" i="1"/>
  <c r="AC384" i="1" s="1"/>
  <c r="Z547" i="1"/>
  <c r="AC547" i="1" s="1"/>
  <c r="Z370" i="1"/>
  <c r="AC370" i="1" s="1"/>
  <c r="Z369" i="1"/>
  <c r="AC369" i="1" s="1"/>
  <c r="Z283" i="1" l="1"/>
  <c r="AC283" i="1" s="1"/>
  <c r="Z396" i="1"/>
  <c r="AC396" i="1" s="1"/>
  <c r="Z556" i="1"/>
  <c r="AC556" i="1" s="1"/>
  <c r="Z24" i="1"/>
  <c r="AC24" i="1" s="1"/>
  <c r="Z154" i="1"/>
  <c r="AC154" i="1" s="1"/>
  <c r="Z118" i="1"/>
  <c r="AC118" i="1" s="1"/>
  <c r="Z10" i="1"/>
  <c r="AC10" i="1" s="1"/>
  <c r="Z373" i="1"/>
  <c r="AC373" i="1" s="1"/>
  <c r="Z90" i="1"/>
  <c r="AC90" i="1" s="1"/>
  <c r="Z48" i="1"/>
  <c r="AC48" i="1" s="1"/>
  <c r="Z179" i="1"/>
  <c r="AC179" i="1" s="1"/>
  <c r="Z194" i="1"/>
  <c r="AC194" i="1" s="1"/>
  <c r="Z352" i="1"/>
  <c r="AC352" i="1" s="1"/>
  <c r="Z239" i="1"/>
  <c r="AC239" i="1" s="1"/>
  <c r="Z317" i="1"/>
  <c r="AC317" i="1" s="1"/>
  <c r="Z79" i="1"/>
  <c r="AC79" i="1" s="1"/>
  <c r="Z406" i="1"/>
  <c r="AC406" i="1" s="1"/>
  <c r="Z138" i="1"/>
  <c r="AC138" i="1" s="1"/>
  <c r="Z106" i="1"/>
  <c r="AC106" i="1" s="1"/>
  <c r="Z103" i="1"/>
  <c r="AC103" i="1" s="1"/>
  <c r="Z295" i="1"/>
  <c r="AC295" i="1" s="1"/>
  <c r="Z171" i="1"/>
  <c r="AC171" i="1" s="1"/>
  <c r="Z479" i="1"/>
  <c r="AC479" i="1" s="1"/>
  <c r="Z200" i="1"/>
  <c r="AC200" i="1" s="1"/>
  <c r="Z261" i="1"/>
  <c r="AC261" i="1" s="1"/>
  <c r="Z260" i="1"/>
  <c r="AC260" i="1" s="1"/>
  <c r="Z284" i="1" l="1"/>
  <c r="AC284" i="1" s="1"/>
  <c r="Z285" i="1"/>
  <c r="AC285" i="1" s="1"/>
  <c r="Z150" i="1"/>
  <c r="AC150" i="1" s="1"/>
  <c r="Z566" i="1"/>
  <c r="AC566" i="1" s="1"/>
  <c r="Z559" i="1"/>
  <c r="AC559" i="1" s="1"/>
  <c r="Z470" i="1"/>
  <c r="AC470" i="1" s="1"/>
  <c r="Z445" i="1"/>
  <c r="AC445" i="1" s="1"/>
  <c r="Z242" i="1"/>
  <c r="AC242" i="1" s="1"/>
  <c r="Z244" i="1"/>
  <c r="AC244" i="1" s="1"/>
  <c r="Z27" i="1"/>
  <c r="AC27" i="1" s="1"/>
  <c r="Z557" i="1"/>
  <c r="AC557" i="1" s="1"/>
  <c r="Z476" i="1"/>
  <c r="AC476" i="1" s="1"/>
  <c r="Z494" i="1"/>
  <c r="AC494" i="1" s="1"/>
  <c r="Z80" i="1"/>
  <c r="AC80" i="1" s="1"/>
  <c r="Z132" i="1"/>
  <c r="AC132" i="1" s="1"/>
  <c r="Z548" i="1"/>
  <c r="AC548" i="1" s="1"/>
  <c r="Z336" i="1"/>
  <c r="AC336" i="1" s="1"/>
  <c r="Z528" i="1"/>
  <c r="AC528" i="1" s="1"/>
  <c r="Z513" i="1"/>
  <c r="AC513" i="1" s="1"/>
  <c r="Z509" i="1"/>
  <c r="AC509" i="1" s="1"/>
  <c r="Z215" i="1"/>
  <c r="AC215" i="1" s="1"/>
  <c r="Z12" i="1"/>
  <c r="AC12" i="1" s="1"/>
  <c r="Z223" i="1"/>
  <c r="AC223" i="1" s="1"/>
  <c r="Z119" i="1"/>
  <c r="AC119" i="1" s="1"/>
  <c r="Z41" i="1" l="1"/>
  <c r="AC41" i="1" s="1"/>
  <c r="Z529" i="1"/>
  <c r="AC529" i="1" s="1"/>
  <c r="Z441" i="1"/>
  <c r="AC441" i="1" s="1"/>
  <c r="Z535" i="1"/>
  <c r="AC535" i="1" s="1"/>
  <c r="Z332" i="1"/>
  <c r="AC332" i="1" s="1"/>
  <c r="Z400" i="1"/>
  <c r="AC400" i="1" s="1"/>
  <c r="Z414" i="1"/>
  <c r="AC414" i="1" s="1"/>
  <c r="Z243" i="1"/>
  <c r="AC243" i="1" s="1"/>
  <c r="Z141" i="1"/>
  <c r="AC141" i="1" s="1"/>
  <c r="Z255" i="1"/>
  <c r="AC255" i="1" s="1"/>
  <c r="Z432" i="1"/>
  <c r="AC432" i="1" s="1"/>
  <c r="Z431" i="1"/>
  <c r="AC431" i="1" s="1"/>
  <c r="Z127" i="1"/>
  <c r="AC127" i="1" s="1"/>
  <c r="Z407" i="1"/>
  <c r="AC407" i="1" s="1"/>
  <c r="Z296" i="1"/>
  <c r="AC296" i="1" s="1"/>
  <c r="Z224" i="1"/>
  <c r="AC224" i="1" s="1"/>
  <c r="Z216" i="1"/>
  <c r="AC216" i="1" s="1"/>
  <c r="Z514" i="1"/>
  <c r="AC514" i="1" s="1"/>
  <c r="Z462" i="1"/>
  <c r="AC462" i="1" s="1"/>
  <c r="Z549" i="1"/>
  <c r="AC549" i="1" s="1"/>
  <c r="Z20" i="1"/>
  <c r="AC20" i="1" s="1"/>
  <c r="Z19" i="1"/>
  <c r="AC19" i="1" s="1"/>
  <c r="Z201" i="1"/>
  <c r="AC201" i="1" s="1"/>
  <c r="Z151" i="1"/>
  <c r="AC151" i="1" s="1"/>
  <c r="Z385" i="1" l="1"/>
  <c r="AC385" i="1" s="1"/>
  <c r="Z62" i="1"/>
  <c r="AC62" i="1" s="1"/>
  <c r="Z81" i="1"/>
  <c r="AC81" i="1" s="1"/>
  <c r="Z29" i="1"/>
  <c r="AC29" i="1" s="1"/>
  <c r="Z520" i="1"/>
  <c r="AC520" i="1" s="1"/>
  <c r="Z91" i="1"/>
  <c r="AC91" i="1" s="1"/>
  <c r="Z96" i="1"/>
  <c r="AC96" i="1" s="1"/>
  <c r="Z104" i="1"/>
  <c r="AC104" i="1" s="1"/>
  <c r="Z63" i="1"/>
  <c r="AC63" i="1" s="1"/>
  <c r="Z401" i="1"/>
  <c r="AC401" i="1" s="1"/>
  <c r="Z139" i="1"/>
  <c r="AC139" i="1" s="1"/>
  <c r="Z337" i="1"/>
  <c r="AC337" i="1" s="1"/>
  <c r="Z467" i="1"/>
  <c r="AC467" i="1" s="1"/>
  <c r="Z468" i="1"/>
  <c r="AC468" i="1" s="1"/>
  <c r="Z190" i="1"/>
  <c r="AC190" i="1" s="1"/>
  <c r="Z155" i="1"/>
  <c r="AC155" i="1" s="1"/>
  <c r="Z480" i="1" l="1"/>
  <c r="AC480" i="1" s="1"/>
  <c r="Z304" i="1"/>
  <c r="AC304" i="1" s="1"/>
  <c r="Z42" i="1"/>
  <c r="AC42" i="1" s="1"/>
  <c r="Z353" i="1"/>
  <c r="AC353" i="1" s="1"/>
  <c r="Z142" i="1"/>
  <c r="AC142" i="1" s="1"/>
  <c r="Z30" i="1"/>
  <c r="AC30" i="1" s="1"/>
  <c r="Z92" i="1"/>
  <c r="AC92" i="1" s="1"/>
  <c r="Z490" i="1"/>
  <c r="AC490" i="1" s="1"/>
  <c r="Z359" i="1"/>
  <c r="AC359" i="1" s="1"/>
  <c r="Z360" i="1"/>
  <c r="AC360" i="1" s="1"/>
  <c r="Z177" i="1"/>
  <c r="AC177" i="1" s="1"/>
  <c r="Z495" i="1"/>
  <c r="AC495" i="1" s="1"/>
  <c r="Z75" i="1"/>
  <c r="AC75" i="1" s="1"/>
  <c r="Z297" i="1"/>
  <c r="AC297" i="1" s="1"/>
  <c r="Z463" i="1"/>
  <c r="AC463" i="1" s="1"/>
  <c r="Z289" i="1"/>
  <c r="AC289" i="1" s="1"/>
  <c r="Z31" i="1" l="1"/>
  <c r="AC31" i="1" s="1"/>
  <c r="Z471" i="1"/>
  <c r="AC471" i="1" s="1"/>
  <c r="Z334" i="1"/>
  <c r="AC334" i="1" s="1"/>
  <c r="Z418" i="1"/>
  <c r="AC418" i="1" s="1"/>
  <c r="Z140" i="1"/>
  <c r="AC140" i="1" s="1"/>
  <c r="Z390" i="1"/>
  <c r="AC390" i="1" s="1"/>
  <c r="Z402" i="1"/>
  <c r="AC402" i="1" s="1"/>
  <c r="Z550" i="1"/>
  <c r="AC550" i="1" s="1"/>
  <c r="Z446" i="1"/>
  <c r="AC446" i="1" s="1"/>
  <c r="Z338" i="1"/>
  <c r="AC338" i="1" s="1"/>
  <c r="Z515" i="1"/>
  <c r="AC515" i="1" s="1"/>
  <c r="Z225" i="1"/>
  <c r="AC225" i="1" s="1"/>
  <c r="Z156" i="1"/>
  <c r="AC156" i="1" s="1"/>
  <c r="Z434" i="1"/>
  <c r="AC434" i="1" s="1"/>
  <c r="Z50" i="1" l="1"/>
  <c r="AC50" i="1" s="1"/>
  <c r="Z49" i="1"/>
  <c r="AC49" i="1" s="1"/>
  <c r="Z551" i="1"/>
  <c r="AC551" i="1" s="1"/>
  <c r="Z408" i="1"/>
  <c r="AC408" i="1" s="1"/>
  <c r="Z229" i="1"/>
  <c r="AC229" i="1" s="1"/>
  <c r="Z485" i="1"/>
  <c r="AC485" i="1" s="1"/>
  <c r="Z191" i="1"/>
  <c r="AC191" i="1" s="1"/>
  <c r="Z212" i="1"/>
  <c r="AC212" i="1" s="1"/>
  <c r="Z43" i="1"/>
  <c r="AC43" i="1" s="1"/>
  <c r="Z105" i="1"/>
  <c r="AC105" i="1" s="1"/>
  <c r="Z300" i="1"/>
  <c r="AC300" i="1" s="1"/>
  <c r="Z560" i="1"/>
  <c r="AC560" i="1" s="1"/>
  <c r="Z256" i="1"/>
  <c r="AC256" i="1" s="1"/>
  <c r="Z109" i="1"/>
  <c r="AC109" i="1" s="1"/>
  <c r="Z32" i="1"/>
  <c r="AC32" i="1" s="1"/>
  <c r="Z290" i="1"/>
  <c r="AC290" i="1" s="1"/>
  <c r="Z245" i="1" l="1"/>
  <c r="AC245" i="1" s="1"/>
  <c r="Z97" i="1"/>
  <c r="AC97" i="1" s="1"/>
  <c r="Z464" i="1"/>
  <c r="AC464" i="1" s="1"/>
  <c r="Z107" i="1"/>
  <c r="AC107" i="1" s="1"/>
  <c r="Z64" i="1"/>
  <c r="AC64" i="1" s="1"/>
  <c r="Z397" i="1"/>
  <c r="AC397" i="1" s="1"/>
  <c r="Z76" i="1"/>
  <c r="AC76" i="1" s="1"/>
  <c r="Z192" i="1"/>
  <c r="AC192" i="1" s="1"/>
  <c r="Z93" i="1"/>
  <c r="AC93" i="1" s="1"/>
  <c r="Z44" i="1"/>
  <c r="AC44" i="1" s="1"/>
  <c r="Z305" i="1"/>
  <c r="AC305" i="1" s="1"/>
  <c r="Z435" i="1"/>
  <c r="AC435" i="1" s="1"/>
  <c r="Z249" i="1" l="1"/>
  <c r="AC249" i="1" s="1"/>
  <c r="Z98" i="1"/>
  <c r="AC98" i="1" s="1"/>
  <c r="Z419" i="1"/>
  <c r="AC419" i="1" s="1"/>
  <c r="Z516" i="1"/>
  <c r="AC516" i="1" s="1"/>
  <c r="Z500" i="1"/>
  <c r="AC500" i="1" s="1"/>
  <c r="Z486" i="1"/>
  <c r="AC486" i="1" s="1"/>
  <c r="Z301" i="1"/>
  <c r="AC301" i="1" s="1"/>
  <c r="Z339" i="1"/>
  <c r="AC339" i="1" s="1"/>
  <c r="Z230" i="1"/>
  <c r="AC230" i="1" s="1"/>
  <c r="Z510" i="1"/>
  <c r="AC510" i="1" s="1"/>
  <c r="Z561" i="1"/>
  <c r="AC561" i="1" s="1"/>
  <c r="Z65" i="1"/>
  <c r="AC65" i="1" s="1"/>
  <c r="Z374" i="1"/>
  <c r="AC374" i="1" s="1"/>
  <c r="Z447" i="1" l="1"/>
  <c r="AC447" i="1" s="1"/>
  <c r="Z511" i="1"/>
  <c r="AC511" i="1" s="1"/>
  <c r="Z340" i="1"/>
  <c r="AC340" i="1" s="1"/>
  <c r="Z465" i="1"/>
  <c r="AC465" i="1" s="1"/>
  <c r="Z391" i="1"/>
  <c r="AC391" i="1" s="1"/>
  <c r="Z415" i="1"/>
  <c r="AC415" i="1" s="1"/>
  <c r="Z306" i="1"/>
  <c r="AC306" i="1" s="1"/>
  <c r="Z517" i="1"/>
  <c r="AC517" i="1" s="1"/>
  <c r="Z442" i="1"/>
  <c r="AC442" i="1" s="1"/>
  <c r="Z472" i="1"/>
  <c r="AC472" i="1" s="1"/>
  <c r="Z100" i="1"/>
  <c r="AC100" i="1" s="1"/>
  <c r="Z99" i="1"/>
  <c r="AC99" i="1" s="1"/>
  <c r="Z354" i="1"/>
  <c r="AC354" i="1" s="1"/>
  <c r="Z86" i="1"/>
  <c r="AC86" i="1" s="1"/>
  <c r="Z302" i="1"/>
  <c r="AC302" i="1" s="1"/>
  <c r="Z33" i="1"/>
  <c r="AC33" i="1" s="1"/>
  <c r="Z276" i="1"/>
  <c r="AC276" i="1" s="1"/>
  <c r="Z375" i="1"/>
  <c r="AC375" i="1" s="1"/>
  <c r="Z87" i="1" l="1"/>
  <c r="AC87" i="1" s="1"/>
  <c r="Z193" i="1"/>
  <c r="AC193" i="1" s="1"/>
  <c r="Z443" i="1"/>
  <c r="AC443" i="1" s="1"/>
  <c r="Z257" i="1"/>
  <c r="AC257" i="1" s="1"/>
  <c r="Z322" i="1"/>
  <c r="AC322" i="1" s="1"/>
  <c r="Z530" i="1"/>
  <c r="AC530" i="1" s="1"/>
  <c r="Z195" i="1"/>
  <c r="AC195" i="1" s="1"/>
  <c r="Z143" i="1"/>
  <c r="AC143" i="1" s="1"/>
  <c r="Z512" i="1"/>
  <c r="AC512" i="1" s="1"/>
  <c r="Z110" i="1"/>
  <c r="AC110" i="1" s="1"/>
  <c r="Z491" i="1"/>
  <c r="AC491" i="1" s="1"/>
  <c r="Z341" i="1"/>
  <c r="AC341" i="1" s="1"/>
  <c r="Z420" i="1" l="1"/>
  <c r="AC420" i="1" s="1"/>
  <c r="Z521" i="1"/>
  <c r="AC521" i="1" s="1"/>
  <c r="Z392" i="1"/>
  <c r="AC392" i="1" s="1"/>
  <c r="Z416" i="1"/>
  <c r="AC416" i="1" s="1"/>
  <c r="Z335" i="1"/>
  <c r="AC335" i="1" s="1"/>
  <c r="Z196" i="1"/>
  <c r="AC196" i="1" s="1"/>
  <c r="Z250" i="1"/>
  <c r="AC250" i="1" s="1"/>
  <c r="Z303" i="1"/>
  <c r="AC303" i="1" s="1"/>
  <c r="Z46" i="1"/>
  <c r="AC46" i="1" s="1"/>
  <c r="Z45" i="1"/>
  <c r="AC45" i="1" s="1"/>
  <c r="Z436" i="1"/>
  <c r="AC436" i="1" s="1"/>
  <c r="Z251" i="1" l="1"/>
  <c r="AC251" i="1" s="1"/>
  <c r="Z111" i="1"/>
  <c r="AC111" i="1" s="1"/>
  <c r="Z66" i="1"/>
  <c r="AC66" i="1" s="1"/>
  <c r="Z562" i="1"/>
  <c r="AC562" i="1" s="1"/>
  <c r="Z246" i="1"/>
  <c r="AC246" i="1" s="1"/>
  <c r="Z77" i="1"/>
  <c r="AC77" i="1" s="1"/>
  <c r="Z157" i="1"/>
  <c r="AC157" i="1" s="1"/>
  <c r="Z108" i="1"/>
  <c r="AC108" i="1" s="1"/>
  <c r="Z323" i="1"/>
  <c r="AC323" i="1" s="1"/>
  <c r="Z437" i="1"/>
  <c r="AC437" i="1" s="1"/>
  <c r="Z342" i="1"/>
  <c r="AC342" i="1" s="1"/>
  <c r="Z291" i="1"/>
  <c r="AC291" i="1" s="1"/>
  <c r="Z264" i="1"/>
  <c r="AC264" i="1" s="1"/>
  <c r="Z311" i="1"/>
  <c r="AC311" i="1" s="1"/>
  <c r="Z269" i="1"/>
  <c r="AC269" i="1" s="1"/>
  <c r="Z186" i="1"/>
  <c r="AC186" i="1" s="1"/>
  <c r="Z233" i="1"/>
  <c r="AC233" i="1" s="1"/>
  <c r="Z343" i="1"/>
  <c r="AC343" i="1" s="1"/>
  <c r="Z13" i="1"/>
  <c r="AC13" i="1" s="1"/>
  <c r="Z457" i="1" l="1"/>
  <c r="AC457" i="1" s="1"/>
  <c r="Z504" i="1"/>
  <c r="AC504" i="1" s="1"/>
  <c r="Z265" i="1"/>
  <c r="AC265" i="1" s="1"/>
  <c r="Z458" i="1"/>
  <c r="AC458" i="1" s="1"/>
  <c r="Z133" i="1"/>
  <c r="AC133" i="1" s="1"/>
  <c r="Z438" i="1"/>
  <c r="AC438" i="1" s="1"/>
  <c r="Z388" i="1"/>
  <c r="AC388" i="1" s="1"/>
  <c r="Z563" i="1"/>
  <c r="AC563" i="1" s="1"/>
  <c r="Z365" i="1"/>
  <c r="AC365" i="1" s="1"/>
  <c r="Z567" i="1"/>
  <c r="AC567" i="1" s="1"/>
  <c r="Z180" i="1"/>
  <c r="AC180" i="1" s="1"/>
  <c r="Z88" i="1"/>
  <c r="AC88" i="1" s="1"/>
  <c r="Z312" i="1"/>
  <c r="AC312" i="1" s="1"/>
  <c r="Z448" i="1"/>
  <c r="AC448" i="1" s="1"/>
  <c r="Z112" i="1"/>
  <c r="AC112" i="1" s="1"/>
  <c r="Z318" i="1"/>
  <c r="AC318" i="1" s="1"/>
  <c r="Z364" i="1"/>
  <c r="AC364" i="1" s="1"/>
  <c r="Z219" i="1"/>
  <c r="AC219" i="1" s="1"/>
  <c r="Z122" i="1"/>
  <c r="AC122" i="1" s="1"/>
  <c r="Z324" i="1"/>
  <c r="AC324" i="1" s="1"/>
  <c r="Z268" i="1"/>
  <c r="AC268" i="1" s="1"/>
  <c r="Z267" i="1" l="1"/>
  <c r="AC267" i="1" s="1"/>
  <c r="Z266" i="1"/>
  <c r="AC266" i="1" s="1"/>
  <c r="Z505" i="1"/>
  <c r="AC505" i="1" s="1"/>
  <c r="Z506" i="1"/>
  <c r="AC506" i="1" s="1"/>
  <c r="Z69" i="1"/>
  <c r="AC69" i="1" s="1"/>
  <c r="Z525" i="1"/>
  <c r="AC525" i="1" s="1"/>
  <c r="Z234" i="1"/>
  <c r="AC234" i="1" s="1"/>
  <c r="Z197" i="1"/>
  <c r="AC197" i="1" s="1"/>
  <c r="Z518" i="1"/>
  <c r="AC518" i="1" s="1"/>
  <c r="Z398" i="1"/>
  <c r="AC398" i="1" s="1"/>
  <c r="Z134" i="1"/>
  <c r="AC134" i="1" s="1"/>
  <c r="Z113" i="1"/>
  <c r="AC113" i="1" s="1"/>
  <c r="Z403" i="1"/>
  <c r="AC403" i="1" s="1"/>
  <c r="Z319" i="1"/>
  <c r="AC319" i="1" s="1"/>
  <c r="Z307" i="1"/>
  <c r="AC307" i="1" s="1"/>
  <c r="Z568" i="1"/>
  <c r="AC568" i="1" s="1"/>
  <c r="Z393" i="1"/>
  <c r="AC393" i="1" s="1"/>
  <c r="Z270" i="1"/>
  <c r="AC270" i="1" s="1"/>
  <c r="Z473" i="1"/>
  <c r="AC473" i="1" s="1"/>
  <c r="Z252" i="1"/>
  <c r="AC252" i="1" s="1"/>
  <c r="Z487" i="1"/>
  <c r="AC487" i="1" s="1"/>
  <c r="Z496" i="1"/>
  <c r="AC496" i="1" s="1"/>
  <c r="Z277" i="1"/>
  <c r="AC277" i="1" s="1"/>
  <c r="Z327" i="1" l="1"/>
  <c r="AC327" i="1" s="1"/>
  <c r="Z497" i="1"/>
  <c r="AC497" i="1" s="1"/>
  <c r="Z61" i="1"/>
  <c r="AC61" i="1" s="1"/>
  <c r="Z404" i="1"/>
  <c r="AC404" i="1" s="1"/>
  <c r="Z492" i="1"/>
  <c r="AC492" i="1" s="1"/>
  <c r="Z187" i="1"/>
  <c r="AC187" i="1" s="1"/>
  <c r="Z258" i="1"/>
  <c r="AC258" i="1" s="1"/>
  <c r="Z481" i="1"/>
  <c r="AC481" i="1" s="1"/>
  <c r="Z344" i="1"/>
  <c r="AC344" i="1" s="1"/>
  <c r="Z313" i="1"/>
  <c r="AC313" i="1" s="1"/>
  <c r="Z160" i="1"/>
  <c r="AC160" i="1" s="1"/>
  <c r="Z527" i="1"/>
  <c r="AC527" i="1" s="1"/>
  <c r="Z28" i="1"/>
  <c r="AC28" i="1" s="1"/>
  <c r="Z526" i="1"/>
  <c r="AC526" i="1" s="1"/>
  <c r="Z278" i="1"/>
  <c r="AC278" i="1" s="1"/>
  <c r="Z144" i="1"/>
  <c r="AC144" i="1" s="1"/>
  <c r="Z474" i="1"/>
  <c r="AC474" i="1" s="1"/>
  <c r="Z114" i="1"/>
  <c r="AC114" i="1" s="1"/>
  <c r="Z325" i="1"/>
  <c r="AC325" i="1" s="1"/>
  <c r="Z328" i="1" l="1"/>
  <c r="AC328" i="1" s="1"/>
  <c r="Z320" i="1"/>
  <c r="AC320" i="1" s="1"/>
  <c r="Z271" i="1"/>
  <c r="AC271" i="1" s="1"/>
  <c r="Z94" i="1"/>
  <c r="AC94" i="1" s="1"/>
  <c r="Z421" i="1"/>
  <c r="AC421" i="1" s="1"/>
  <c r="Z145" i="1"/>
  <c r="AC145" i="1" s="1"/>
  <c r="Z409" i="1"/>
  <c r="AC409" i="1" s="1"/>
  <c r="Z240" i="1"/>
  <c r="AC240" i="1" s="1"/>
  <c r="Z531" i="1"/>
  <c r="AC531" i="1" s="1"/>
  <c r="Z247" i="1"/>
  <c r="AC247" i="1" s="1"/>
  <c r="Z329" i="1" l="1"/>
  <c r="AC329" i="1" s="1"/>
  <c r="Z330" i="1"/>
  <c r="AC330" i="1" s="1"/>
  <c r="Z34" i="1"/>
  <c r="AC34" i="1" s="1"/>
  <c r="Z14" i="1"/>
  <c r="AC14" i="1" s="1"/>
  <c r="Z314" i="1"/>
  <c r="AC314" i="1" s="1"/>
  <c r="Z263" i="1"/>
  <c r="AC263" i="1" s="1"/>
  <c r="Z449" i="1"/>
  <c r="AC449" i="1" s="1"/>
  <c r="Z333" i="1"/>
  <c r="AC333" i="1" s="1"/>
  <c r="Z36" i="1"/>
  <c r="AC36" i="1" s="1"/>
  <c r="Z498" i="1"/>
  <c r="AC498" i="1" s="1"/>
  <c r="Z165" i="1" l="1"/>
  <c r="AC165" i="1" s="1"/>
  <c r="Z166" i="1"/>
  <c r="AC166" i="1" s="1"/>
  <c r="Z536" i="1"/>
  <c r="AC536" i="1" s="1"/>
  <c r="Z522" i="1"/>
  <c r="AC522" i="1" s="1"/>
  <c r="Z146" i="1"/>
  <c r="AC146" i="1" s="1"/>
  <c r="Z326" i="1"/>
  <c r="AC326" i="1" s="1"/>
  <c r="Z37" i="1"/>
  <c r="AC37" i="1" s="1"/>
  <c r="Z57" i="1"/>
  <c r="AC57" i="1" s="1"/>
  <c r="Z453" i="1"/>
  <c r="AC453" i="1" s="1"/>
  <c r="Z410" i="1"/>
  <c r="AC410" i="1" s="1"/>
  <c r="Z279" i="1"/>
  <c r="AC279" i="1" s="1"/>
  <c r="Z459" i="1"/>
  <c r="AC459" i="1" s="1"/>
  <c r="Z15" i="1"/>
  <c r="AC15" i="1" s="1"/>
  <c r="Z292" i="1" l="1"/>
  <c r="AC292" i="1" s="1"/>
  <c r="Z38" i="1"/>
  <c r="AC38" i="1" s="1"/>
  <c r="Z161" i="1"/>
  <c r="AC161" i="1" s="1"/>
  <c r="Z60" i="1"/>
  <c r="AC60" i="1" s="1"/>
  <c r="Z135" i="1"/>
  <c r="AC135" i="1" s="1"/>
  <c r="Z128" i="1"/>
  <c r="AC128" i="1" s="1"/>
  <c r="Z293" i="1" l="1"/>
  <c r="AC293" i="1" s="1"/>
  <c r="Z294" i="1"/>
  <c r="AC294" i="1" s="1"/>
  <c r="Z532" i="1"/>
  <c r="AC532" i="1" s="1"/>
  <c r="Z188" i="1"/>
  <c r="AC188" i="1" s="1"/>
  <c r="Z123" i="1"/>
  <c r="AC123" i="1" s="1"/>
  <c r="Z39" i="1"/>
  <c r="AC39" i="1" s="1"/>
  <c r="Z16" i="1"/>
  <c r="AC16" i="1" s="1"/>
  <c r="Z544" i="1"/>
  <c r="AC544" i="1" s="1"/>
  <c r="Z129" i="1" l="1"/>
  <c r="AC129" i="1" s="1"/>
  <c r="Z315" i="1"/>
  <c r="AC315" i="1" s="1"/>
  <c r="Z501" i="1"/>
  <c r="AC501" i="1" s="1"/>
  <c r="Z272" i="1"/>
  <c r="AC272" i="1" s="1"/>
  <c r="Z537" i="1"/>
  <c r="AC537" i="1" s="1"/>
  <c r="Z539" i="1" l="1"/>
  <c r="AC539" i="1" s="1"/>
  <c r="Z538" i="1"/>
  <c r="AC538" i="1" s="1"/>
  <c r="Z349" i="1"/>
  <c r="AC349" i="1" s="1"/>
  <c r="Z130" i="1"/>
  <c r="AC130" i="1" s="1"/>
  <c r="Z345" i="1"/>
  <c r="AC345" i="1" s="1"/>
  <c r="Z40" i="1"/>
  <c r="AC40" i="1" s="1"/>
  <c r="Z70" i="1"/>
  <c r="AC70" i="1" s="1"/>
  <c r="Z545" i="1" l="1"/>
  <c r="AC545" i="1" s="1"/>
  <c r="Z533" i="1"/>
  <c r="AC533" i="1" s="1"/>
  <c r="Z502" i="1"/>
  <c r="AC502" i="1" s="1"/>
  <c r="Z124" i="1"/>
  <c r="AC124" i="1" s="1"/>
  <c r="Z58" i="1" l="1"/>
  <c r="AC58" i="1" s="1"/>
  <c r="Z125" i="1"/>
  <c r="AC125" i="1" s="1"/>
  <c r="Z220" i="1"/>
  <c r="AC220" i="1" s="1"/>
  <c r="Z221" i="1"/>
  <c r="AC221" i="1" s="1"/>
  <c r="Z202" i="1"/>
  <c r="AC202" i="1"/>
  <c r="Z422" i="1"/>
  <c r="AC422" i="1" s="1"/>
  <c r="Z22" i="1"/>
  <c r="AC22" i="1" s="1"/>
  <c r="Z51" i="1"/>
  <c r="AC51" i="1" s="1"/>
  <c r="Z423" i="1"/>
  <c r="AC423" i="1" s="1"/>
  <c r="Z424" i="1"/>
  <c r="AC424" i="1" s="1"/>
  <c r="Z181" i="1"/>
  <c r="AC181" i="1" s="1"/>
  <c r="Z182" i="1"/>
  <c r="AC182" i="1" s="1"/>
  <c r="Z52" i="1" l="1"/>
  <c r="AC52" i="1" s="1"/>
  <c r="Z425" i="1"/>
  <c r="AC425" i="1" s="1"/>
  <c r="Z21" i="1"/>
  <c r="AC21" i="1" s="1"/>
  <c r="Z426" i="1" l="1"/>
  <c r="AC426" i="1" s="1"/>
  <c r="Z427" i="1"/>
  <c r="AC427" i="1" s="1"/>
  <c r="Z183" i="1"/>
  <c r="AC183" i="1" s="1"/>
  <c r="Z184" i="1"/>
  <c r="AC184" i="1" s="1"/>
  <c r="Z53" i="1"/>
  <c r="AC53" i="1" s="1"/>
  <c r="Z54" i="1" l="1"/>
  <c r="AC54" i="1" s="1"/>
  <c r="Z203" i="1"/>
  <c r="AC203" i="1" s="1"/>
  <c r="Z205" i="1" l="1"/>
  <c r="AC205" i="1" s="1"/>
  <c r="Z204" i="1"/>
  <c r="AC204" i="1" s="1"/>
  <c r="AC2" i="1"/>
  <c r="Z55" i="1"/>
  <c r="AC55" i="1" s="1"/>
  <c r="Z56" i="1"/>
  <c r="AC56" i="1" s="1"/>
</calcChain>
</file>

<file path=xl/sharedStrings.xml><?xml version="1.0" encoding="utf-8"?>
<sst xmlns="http://schemas.openxmlformats.org/spreadsheetml/2006/main" count="1765" uniqueCount="87">
  <si>
    <t>Rep</t>
  </si>
  <si>
    <t>Family</t>
  </si>
  <si>
    <t>tn</t>
  </si>
  <si>
    <t>prov</t>
  </si>
  <si>
    <t>st</t>
  </si>
  <si>
    <t>volume</t>
  </si>
  <si>
    <t>grandvolume</t>
  </si>
  <si>
    <t>repvolume</t>
  </si>
  <si>
    <t>famGain</t>
  </si>
  <si>
    <t>indTreeGain</t>
  </si>
  <si>
    <t>13-02-70-1</t>
  </si>
  <si>
    <t>.</t>
  </si>
  <si>
    <t>13-02-178-1</t>
  </si>
  <si>
    <t>13-02-804-1</t>
  </si>
  <si>
    <t>13-243</t>
  </si>
  <si>
    <t>997</t>
  </si>
  <si>
    <t>13-02-777-1</t>
  </si>
  <si>
    <t>13-240</t>
  </si>
  <si>
    <t>13-02-788-1</t>
  </si>
  <si>
    <t>13-251</t>
  </si>
  <si>
    <t>998</t>
  </si>
  <si>
    <t>13-02-779-1</t>
  </si>
  <si>
    <t>13-241</t>
  </si>
  <si>
    <t>16-02-2244-1</t>
  </si>
  <si>
    <t>13-07-747-1</t>
  </si>
  <si>
    <t>BG34/06E</t>
  </si>
  <si>
    <t>13-02-26-1</t>
  </si>
  <si>
    <t>13-02-44-1</t>
  </si>
  <si>
    <t>04-02-100-1</t>
  </si>
  <si>
    <t>13-259</t>
  </si>
  <si>
    <t>04-02-100-2</t>
  </si>
  <si>
    <t>13-07-760-1</t>
  </si>
  <si>
    <t>04-02-135-1</t>
  </si>
  <si>
    <t>13-02-179-1</t>
  </si>
  <si>
    <t>13-02-806-1</t>
  </si>
  <si>
    <t>04-02-102-1</t>
  </si>
  <si>
    <t>13-257</t>
  </si>
  <si>
    <t>04-02-103-1</t>
  </si>
  <si>
    <t>13-340</t>
  </si>
  <si>
    <t>13-02-1013-1</t>
  </si>
  <si>
    <t>13-255</t>
  </si>
  <si>
    <t>13-02-60-1</t>
  </si>
  <si>
    <t>13-02-105-1</t>
  </si>
  <si>
    <t>13-07-288-1</t>
  </si>
  <si>
    <t>04-02-14-2</t>
  </si>
  <si>
    <t>13-02-146-1</t>
  </si>
  <si>
    <t>04-02-9-1</t>
  </si>
  <si>
    <t>13-262</t>
  </si>
  <si>
    <t>04-02-95-1</t>
  </si>
  <si>
    <t>13-256</t>
  </si>
  <si>
    <t>13-02-85-1</t>
  </si>
  <si>
    <t>13-02-1006-1</t>
  </si>
  <si>
    <t>13-253</t>
  </si>
  <si>
    <t>13-02-792-1</t>
  </si>
  <si>
    <t>13-242</t>
  </si>
  <si>
    <t>Camnum</t>
  </si>
  <si>
    <t>Treatment</t>
  </si>
  <si>
    <t>ht8</t>
  </si>
  <si>
    <t>dbh8</t>
  </si>
  <si>
    <t>Row Labels</t>
  </si>
  <si>
    <t>Grand Total</t>
  </si>
  <si>
    <t>Average of Famvolume</t>
  </si>
  <si>
    <t>Average of famGain</t>
  </si>
  <si>
    <t>rank</t>
  </si>
  <si>
    <t>Top50</t>
  </si>
  <si>
    <t>Top100</t>
  </si>
  <si>
    <t>Top150</t>
  </si>
  <si>
    <t>Top200</t>
  </si>
  <si>
    <t>04-02-9-1a</t>
  </si>
  <si>
    <t>04-02-9-1b</t>
  </si>
  <si>
    <t>Cutoff score (max is 5.2)</t>
  </si>
  <si>
    <t>Num trees matching cutoff</t>
  </si>
  <si>
    <t>Straight bonus</t>
  </si>
  <si>
    <t>Volume index %</t>
  </si>
  <si>
    <t>Volume index</t>
  </si>
  <si>
    <t>Family Rank</t>
  </si>
  <si>
    <t>Family volume</t>
  </si>
  <si>
    <t>Rank in test in Volume</t>
  </si>
  <si>
    <t>Rank in Volume index</t>
  </si>
  <si>
    <t>Index Class</t>
  </si>
  <si>
    <t>Rank withinin Fam</t>
  </si>
  <si>
    <t xml:space="preserve">Rank within plot </t>
  </si>
  <si>
    <t>Score</t>
  </si>
  <si>
    <t>Count of Treatment</t>
  </si>
  <si>
    <t>Column Labels</t>
  </si>
  <si>
    <t>Distribution of select trrees by rep</t>
  </si>
  <si>
    <t>Distribution of select trrees by 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</si>
</sst>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164" fontId="1" fillId="0" borderId="0" xfId="1" applyNumberFormat="1"/>
    <xf numFmtId="164" fontId="0" fillId="0" borderId="0" xfId="0" applyNumberFormat="1"/>
    <xf numFmtId="165" fontId="1" fillId="0" borderId="0" xfId="1" applyNumberFormat="1"/>
    <xf numFmtId="165" fontId="0" fillId="0" borderId="0" xfId="0" applyNumberFormat="1"/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" fontId="1" fillId="0" borderId="0" xfId="1" applyNumberFormat="1"/>
    <xf numFmtId="0" fontId="1" fillId="2" borderId="0" xfId="1" applyFill="1" applyAlignment="1">
      <alignment horizontal="left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165" fontId="2" fillId="0" borderId="0" xfId="1" applyNumberFormat="1" applyFont="1" applyAlignment="1">
      <alignment horizontal="right" vertical="top" wrapText="1"/>
    </xf>
    <xf numFmtId="0" fontId="1" fillId="0" borderId="0" xfId="1" applyAlignment="1">
      <alignment horizontal="right" vertical="top" wrapText="1"/>
    </xf>
    <xf numFmtId="164" fontId="1" fillId="0" borderId="0" xfId="1" applyNumberFormat="1" applyAlignment="1">
      <alignment horizontal="right" vertical="top" wrapText="1"/>
    </xf>
    <xf numFmtId="165" fontId="1" fillId="0" borderId="0" xfId="1" applyNumberFormat="1" applyAlignment="1">
      <alignment horizontal="right"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165" fontId="0" fillId="0" borderId="0" xfId="0" applyNumberFormat="1" applyAlignment="1">
      <alignment horizontal="right"/>
    </xf>
    <xf numFmtId="1" fontId="1" fillId="0" borderId="0" xfId="1" applyNumberFormat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1356R01A_selectCandidateList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285.571828703702" createdVersion="5" refreshedVersion="5" minRefreshableVersion="3" recordCount="565">
  <cacheSource type="worksheet">
    <worksheetSource ref="A1:S566" sheet="Hoja1" r:id="rId2"/>
  </cacheSource>
  <cacheFields count="17">
    <cacheField name="Treatment" numFmtId="0">
      <sharedItems/>
    </cacheField>
    <cacheField name="Family" numFmtId="0">
      <sharedItems containsSemiMixedTypes="0" containsString="0" containsNumber="1" containsInteger="1" minValue="997" maxValue="160222441" count="32">
        <n v="1302701"/>
        <n v="13021781"/>
        <n v="13028041"/>
        <n v="997"/>
        <n v="13027771"/>
        <n v="13027881"/>
        <n v="998"/>
        <n v="13027791"/>
        <n v="160222441"/>
        <n v="13077471"/>
        <n v="3406"/>
        <n v="1302261"/>
        <n v="1302441"/>
        <n v="4021001"/>
        <n v="4021002"/>
        <n v="13077601"/>
        <n v="4021351"/>
        <n v="13021791"/>
        <n v="13028061"/>
        <n v="4021021"/>
        <n v="4021031"/>
        <n v="130210131"/>
        <n v="1302601"/>
        <n v="13021051"/>
        <n v="13072881"/>
        <n v="402142"/>
        <n v="13021461"/>
        <n v="40291"/>
        <n v="402951"/>
        <n v="1302851"/>
        <n v="13021061"/>
        <n v="13027921"/>
      </sharedItems>
    </cacheField>
    <cacheField name="Camnum" numFmtId="0">
      <sharedItems/>
    </cacheField>
    <cacheField name="prov" numFmtId="0">
      <sharedItems containsSemiMixedTypes="0" containsString="0" containsNumber="1" containsInteger="1" minValue="98" maxValue="16001"/>
    </cacheField>
    <cacheField name="Rep" numFmtId="0">
      <sharedItems containsSemiMixedTypes="0" containsString="0" containsNumber="1" containsInteger="1" minValue="1" maxValue="24"/>
    </cacheField>
    <cacheField name="tn" numFmtId="0">
      <sharedItems containsSemiMixedTypes="0" containsString="0" containsNumber="1" containsInteger="1" minValue="1" maxValue="6"/>
    </cacheField>
    <cacheField name="ht8" numFmtId="165">
      <sharedItems containsSemiMixedTypes="0" containsString="0" containsNumber="1" minValue="1.6499996185302734" maxValue="14.899993896484375"/>
    </cacheField>
    <cacheField name="dbh8" numFmtId="165">
      <sharedItems containsSemiMixedTypes="0" containsString="0" containsNumber="1" minValue="1.8999996185302734" maxValue="26.29998779296875"/>
    </cacheField>
    <cacheField name="st" numFmtId="0">
      <sharedItems containsSemiMixedTypes="0" containsString="0" containsNumber="1" containsInteger="1" minValue="1" maxValue="3"/>
    </cacheField>
    <cacheField name="volume" numFmtId="164">
      <sharedItems containsSemiMixedTypes="0" containsString="0" containsNumber="1" minValue="2.8157999999933736E-4" maxValue="0.27598430999933043"/>
    </cacheField>
    <cacheField name="Famvolume" numFmtId="164">
      <sharedItems containsSemiMixedTypes="0" containsString="0" containsNumber="1" minValue="4.57339208466538E-2" maxValue="0.14814326977336401"/>
    </cacheField>
    <cacheField name="repvolume" numFmtId="164">
      <sharedItems containsSemiMixedTypes="0" containsString="0" containsNumber="1" minValue="6.2437322999803278E-2" maxValue="0.13246510981397888"/>
    </cacheField>
    <cacheField name="grandvolume" numFmtId="164">
      <sharedItems containsSemiMixedTypes="0" containsString="0" containsNumber="1" minValue="9.6968653535598956E-2" maxValue="9.6968653535598956E-2"/>
    </cacheField>
    <cacheField name="famGain" numFmtId="164">
      <sharedItems containsSemiMixedTypes="0" containsString="0" containsNumber="1" minValue="-5.1234732688945156E-2" maxValue="5.117461623776505E-2" count="32">
        <n v="-2.1448182655500442E-2"/>
        <n v="1.1141679438419677E-2"/>
        <n v="7.4743540534678299E-3"/>
        <n v="-5.1234732688945156E-2"/>
        <n v="-3.9465612918291176E-3"/>
        <n v="1.180714846788522E-2"/>
        <n v="-3.1492283330601667E-2"/>
        <n v="-1.3211640206157504E-2"/>
        <n v="-1.2291454430814891E-3"/>
        <n v="-1.0568069533251193E-2"/>
        <n v="-8.0557051327653784E-4"/>
        <n v="-1.4425383464741204E-3"/>
        <n v="1.0440480913461295E-2"/>
        <n v="1.5950794008457878E-2"/>
        <n v="-4.4091080274776401E-3"/>
        <n v="2.4116889922096568E-2"/>
        <n v="2.089479206743447E-3"/>
        <n v="-1.7489734101155549E-2"/>
        <n v="-5.8122453366903915E-3"/>
        <n v="8.0138429163588709E-3"/>
        <n v="-1.5741167229659167E-2"/>
        <n v="-2.5578122339421874E-2"/>
        <n v="8.1426780226522E-3"/>
        <n v="-3.8257678006291262E-4"/>
        <n v="2.7630659966095122E-3"/>
        <n v="-5.3596266985131147E-3"/>
        <n v="3.3065516253785857E-2"/>
        <n v="3.1738339111771305E-2"/>
        <n v="-6.5103852055957423E-4"/>
        <n v="5.117461623776505E-2"/>
        <n v="8.3347491170163157E-4"/>
        <n v="2.5347847997439402E-2"/>
      </sharedItems>
    </cacheField>
    <cacheField name="indTreeGain" numFmtId="164">
      <sharedItems containsSemiMixedTypes="0" containsString="0" containsNumber="1" minValue="-0.11729212542011415" maxValue="0.16489331869089946"/>
    </cacheField>
    <cacheField name="volindex" numFmtId="164">
      <sharedItems containsSemiMixedTypes="0" containsString="0" containsNumber="1" minValue="-3.8085561159958294E-2" maxValue="3.6040199154725588E-2"/>
    </cacheField>
    <cacheField name="volindexper" numFmtId="165">
      <sharedItems containsSemiMixedTypes="0" containsString="0" containsNumber="1" minValue="-39.276157573928145" maxValue="37.1668553090660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286.733922685184" createdVersion="5" refreshedVersion="5" minRefreshableVersion="3" recordCount="565">
  <cacheSource type="worksheet">
    <worksheetSource ref="A3:AC568" sheet="Data"/>
  </cacheSource>
  <cacheFields count="29">
    <cacheField name="Treatment" numFmtId="0">
      <sharedItems count="34">
        <s v="13-02-70-1"/>
        <s v="13-02-178-1"/>
        <s v="13-02-804-1"/>
        <s v="997"/>
        <s v="13-02-777-1"/>
        <s v="13-02-788-1"/>
        <s v="998"/>
        <s v="13-02-779-1"/>
        <s v="16-02-2244-1"/>
        <s v="13-07-747-1"/>
        <s v="BG34/06E"/>
        <s v="13-02-26-1"/>
        <s v="13-02-44-1"/>
        <s v="04-02-100-1"/>
        <s v="04-02-100-2"/>
        <s v="13-07-760-1"/>
        <s v="04-02-135-1"/>
        <s v="13-02-179-1"/>
        <s v="13-02-806-1"/>
        <s v="04-02-102-1"/>
        <s v="04-02-103-1"/>
        <s v="13-02-1013-1"/>
        <s v="13-02-60-1"/>
        <s v="13-02-105-1"/>
        <s v="13-07-288-1"/>
        <s v="04-02-14-2"/>
        <s v="13-02-146-1"/>
        <s v="04-02-9-1"/>
        <s v="04-02-95-1"/>
        <s v="13-02-85-1"/>
        <s v="13-02-1006-1"/>
        <s v="13-02-792-1"/>
        <s v="04-02-9-1a"/>
        <s v="04-02-9-1b"/>
      </sharedItems>
    </cacheField>
    <cacheField name="Family" numFmtId="0">
      <sharedItems containsSemiMixedTypes="0" containsString="0" containsNumber="1" containsInteger="1" minValue="997" maxValue="160222441"/>
    </cacheField>
    <cacheField name="Camnum" numFmtId="0">
      <sharedItems/>
    </cacheField>
    <cacheField name="prov" numFmtId="0">
      <sharedItems containsSemiMixedTypes="0" containsString="0" containsNumber="1" containsInteger="1" minValue="98" maxValue="16001"/>
    </cacheField>
    <cacheField name="Rep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n" numFmtId="0">
      <sharedItems containsSemiMixedTypes="0" containsString="0" containsNumber="1" containsInteger="1" minValue="1" maxValue="6"/>
    </cacheField>
    <cacheField name="ht8" numFmtId="165">
      <sharedItems containsSemiMixedTypes="0" containsString="0" containsNumber="1" minValue="1.6499996185302734" maxValue="14.899993896484375"/>
    </cacheField>
    <cacheField name="dbh8" numFmtId="165">
      <sharedItems containsSemiMixedTypes="0" containsString="0" containsNumber="1" minValue="1.8999996185302734" maxValue="26.29998779296875"/>
    </cacheField>
    <cacheField name="st" numFmtId="0">
      <sharedItems containsSemiMixedTypes="0" containsString="0" containsNumber="1" containsInteger="1" minValue="1" maxValue="3"/>
    </cacheField>
    <cacheField name="volume" numFmtId="164">
      <sharedItems containsSemiMixedTypes="0" containsString="0" containsNumber="1" minValue="2.8157999999933736E-4" maxValue="0.27598430999933043"/>
    </cacheField>
    <cacheField name="Rank in test in Volume" numFmtId="1">
      <sharedItems containsSemiMixedTypes="0" containsString="0" containsNumber="1" containsInteger="1" minValue="1" maxValue="565"/>
    </cacheField>
    <cacheField name="Family volume" numFmtId="164">
      <sharedItems containsSemiMixedTypes="0" containsString="0" containsNumber="1" minValue="4.57339208466538E-2" maxValue="0.14814326977336401"/>
    </cacheField>
    <cacheField name="Family Rank" numFmtId="1">
      <sharedItems containsSemiMixedTypes="0" containsString="0" containsNumber="1" containsInteger="1" minValue="1" maxValue="32"/>
    </cacheField>
    <cacheField name="repvolume" numFmtId="164">
      <sharedItems containsSemiMixedTypes="0" containsString="0" containsNumber="1" minValue="6.2437322999803278E-2" maxValue="0.13246510981397888"/>
    </cacheField>
    <cacheField name="grandvolume" numFmtId="164">
      <sharedItems containsSemiMixedTypes="0" containsString="0" containsNumber="1" minValue="9.6968653535598956E-2" maxValue="9.6968653535598956E-2"/>
    </cacheField>
    <cacheField name="famGain" numFmtId="164">
      <sharedItems containsSemiMixedTypes="0" containsString="0" containsNumber="1" minValue="-5.1234732688945156E-2" maxValue="5.117461623776505E-2"/>
    </cacheField>
    <cacheField name="indTreeGain" numFmtId="164">
      <sharedItems containsSemiMixedTypes="0" containsString="0" containsNumber="1" minValue="-0.11729212542011415" maxValue="0.16489331869089946"/>
    </cacheField>
    <cacheField name="Volume index" numFmtId="164">
      <sharedItems containsSemiMixedTypes="0" containsString="0" containsNumber="1" minValue="-3.8085561159958294E-2" maxValue="3.6040199154725588E-2"/>
    </cacheField>
    <cacheField name="Volume index %" numFmtId="165">
      <sharedItems containsSemiMixedTypes="0" containsString="0" containsNumber="1" minValue="-39.276157573928145" maxValue="37.166855309066008"/>
    </cacheField>
    <cacheField name="Rank in Volume index" numFmtId="1">
      <sharedItems containsSemiMixedTypes="0" containsString="0" containsNumber="1" containsInteger="1" minValue="1" maxValue="565"/>
    </cacheField>
    <cacheField name="Rank within plot " numFmtId="1">
      <sharedItems containsSemiMixedTypes="0" containsString="0" containsNumber="1" containsInteger="1" minValue="1" maxValue="6"/>
    </cacheField>
    <cacheField name="Rank withinin Fam" numFmtId="1">
      <sharedItems containsSemiMixedTypes="0" containsString="0" containsNumber="1" containsInteger="1" minValue="1" maxValue="33"/>
    </cacheField>
    <cacheField name="Index Class" numFmtId="1">
      <sharedItems/>
    </cacheField>
    <cacheField name="In top 12 fams" numFmtId="0">
      <sharedItems containsSemiMixedTypes="0" containsString="0" containsNumber="1" containsInteger="1" minValue="0" maxValue="1"/>
    </cacheField>
    <cacheField name="In top 5 trees in fam" numFmtId="0">
      <sharedItems containsSemiMixedTypes="0" containsString="0" containsNumber="1" containsInteger="1" minValue="0" maxValue="1"/>
    </cacheField>
    <cacheField name="In top 2 trees in plot" numFmtId="0">
      <sharedItems containsSemiMixedTypes="0" containsString="0" containsNumber="1" containsInteger="1" minValue="0" maxValue="1"/>
    </cacheField>
    <cacheField name="Straight bonus" numFmtId="165">
      <sharedItems containsSemiMixedTypes="0" containsString="0" containsNumber="1" minValue="0" maxValue="1.2"/>
    </cacheField>
    <cacheField name="In top 100 trees in test" numFmtId="0">
      <sharedItems containsSemiMixedTypes="0" containsString="0" containsNumber="1" containsInteger="1" minValue="0" maxValue="1"/>
    </cacheField>
    <cacheField name="Score" numFmtId="165">
      <sharedItems containsSemiMixedTypes="0" containsString="0" containsNumber="1" minValue="0" maxValue="5.2" count="11">
        <n v="2.2000000000000002"/>
        <n v="4.2"/>
        <n v="3.2"/>
        <n v="4"/>
        <n v="1.2"/>
        <n v="1"/>
        <n v="3"/>
        <n v="5"/>
        <n v="0"/>
        <n v="2"/>
        <n v="5.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5">
  <r>
    <s v="13-02-70-1"/>
    <x v="0"/>
    <s v="."/>
    <n v="13001"/>
    <n v="1"/>
    <n v="6"/>
    <n v="8.7999954223632812"/>
    <n v="20.399993896484375"/>
    <n v="3"/>
    <n v="0.10986623999997391"/>
    <n v="7.5520470880098514E-2"/>
    <n v="0.1295142799996635"/>
    <n v="9.6968653535598956E-2"/>
    <x v="0"/>
    <n v="1.8001426558108546E-3"/>
    <n v="-1.2598888194928637E-2"/>
    <n v="-12.992743258318376"/>
  </r>
  <r>
    <s v="13-02-178-1"/>
    <x v="1"/>
    <s v="."/>
    <n v="13001"/>
    <n v="1"/>
    <n v="6"/>
    <n v="9.25"/>
    <n v="23"/>
    <n v="3"/>
    <n v="0.14679749999959313"/>
    <n v="0.10811033297401863"/>
    <n v="0.1295142799996635"/>
    <n v="9.6968653535598956E-2"/>
    <x v="1"/>
    <n v="6.1415405615099505E-3"/>
    <n v="7.6062387472782987E-3"/>
    <n v="7.8440181130141298"/>
  </r>
  <r>
    <s v="13-02-804-1"/>
    <x v="2"/>
    <s v="13-243"/>
    <n v="13001"/>
    <n v="1"/>
    <n v="1"/>
    <n v="9.25"/>
    <n v="21.79998779296875"/>
    <n v="3"/>
    <n v="0.13187909999942349"/>
    <n v="0.10444300758906679"/>
    <n v="0.1295142799996635"/>
    <n v="9.6968653535598956E-2"/>
    <x v="2"/>
    <n v="-5.1095340537078426E-3"/>
    <n v="3.7181823240245212E-3"/>
    <n v="3.8344167815628261"/>
  </r>
  <r>
    <s v="997"/>
    <x v="3"/>
    <s v="."/>
    <n v="98"/>
    <n v="2"/>
    <n v="1"/>
    <n v="8"/>
    <n v="20.29998779296875"/>
    <n v="3"/>
    <n v="9.8901599999408063E-2"/>
    <n v="4.57339208466538E-2"/>
    <n v="8.2799959999382125E-2"/>
    <n v="9.6968653535598956E-2"/>
    <x v="3"/>
    <n v="6.7336372688971094E-2"/>
    <n v="-2.0640383710021429E-2"/>
    <n v="-21.285624743096971"/>
  </r>
  <r>
    <s v="13-02-777-1"/>
    <x v="4"/>
    <s v="13-240"/>
    <n v="13001"/>
    <n v="2"/>
    <n v="4"/>
    <n v="4.3499984741210938"/>
    <n v="8"/>
    <n v="3"/>
    <n v="8.3519999999452921E-3"/>
    <n v="9.3022092243769838E-2"/>
    <n v="8.2799959999382125E-2"/>
    <n v="9.6968653535598956E-2"/>
    <x v="4"/>
    <n v="-7.0501398707607701E-2"/>
    <n v="-1.2943146581238624E-2"/>
    <n v="-13.347763539365802"/>
  </r>
  <r>
    <s v="13-02-788-1"/>
    <x v="5"/>
    <s v="13-251"/>
    <n v="13001"/>
    <n v="2"/>
    <n v="6"/>
    <n v="9.899993896484375"/>
    <n v="21.79998779296875"/>
    <n v="2"/>
    <n v="0.14114627999879303"/>
    <n v="0.10877580200348418"/>
    <n v="8.2799959999382125E-2"/>
    <n v="9.6968653535598956E-2"/>
    <x v="5"/>
    <n v="4.6539171531525689E-2"/>
    <n v="1.4065164810459985E-2"/>
    <n v="14.50485728905827"/>
  </r>
  <r>
    <s v="997"/>
    <x v="3"/>
    <s v="."/>
    <n v="98"/>
    <n v="3"/>
    <n v="4"/>
    <n v="9.1999969482421875"/>
    <n v="12.799995422363281"/>
    <n v="3"/>
    <n v="4.5219839999845135E-2"/>
    <n v="4.57339208466538E-2"/>
    <n v="8.8418635999532091E-2"/>
    <n v="9.6968653535598956E-2"/>
    <x v="3"/>
    <n v="8.0359366892581996E-3"/>
    <n v="-2.9535449109978362E-2"/>
    <n v="-30.458759643533011"/>
  </r>
  <r>
    <s v="998"/>
    <x v="6"/>
    <s v="."/>
    <n v="98"/>
    <n v="3"/>
    <n v="1"/>
    <n v="9.75"/>
    <n v="20.599990844726562"/>
    <n v="3"/>
    <n v="0.12412529999983235"/>
    <n v="6.5476370204997289E-2"/>
    <n v="8.8418635999532091E-2"/>
    <n v="9.6968653535598956E-2"/>
    <x v="6"/>
    <n v="6.7198947330901926E-2"/>
    <n v="-8.815527898725712E-3"/>
    <n v="-9.0911109696798782"/>
  </r>
  <r>
    <s v="998"/>
    <x v="6"/>
    <s v="."/>
    <n v="98"/>
    <n v="3"/>
    <n v="2"/>
    <n v="8.1999969482421875"/>
    <n v="14.599998474121094"/>
    <n v="3"/>
    <n v="5.2437359999657929E-2"/>
    <n v="6.5476370204997289E-2"/>
    <n v="8.8418635999532091E-2"/>
    <n v="9.6968653535598956E-2"/>
    <x v="6"/>
    <n v="-4.4889926692724957E-3"/>
    <n v="-1.9568718898751874E-2"/>
    <n v="-20.180458514428935"/>
  </r>
  <r>
    <s v="998"/>
    <x v="6"/>
    <s v="."/>
    <n v="98"/>
    <n v="3"/>
    <n v="3"/>
    <n v="5"/>
    <n v="6"/>
    <n v="2"/>
    <n v="5.3999999999518877E-3"/>
    <n v="6.5476370204997289E-2"/>
    <n v="8.8418635999532091E-2"/>
    <n v="9.6968653535598956E-2"/>
    <x v="6"/>
    <n v="-5.1526352668978551E-2"/>
    <n v="-2.6624322898707781E-2"/>
    <n v="-27.45662843398512"/>
  </r>
  <r>
    <s v="998"/>
    <x v="6"/>
    <s v="."/>
    <n v="98"/>
    <n v="3"/>
    <n v="4"/>
    <n v="9.399993896484375"/>
    <n v="17.29998779296875"/>
    <n v="3"/>
    <n v="8.4399779999330349E-2"/>
    <n v="6.5476370204997289E-2"/>
    <n v="8.8418635999532091E-2"/>
    <n v="9.6968653535598956E-2"/>
    <x v="6"/>
    <n v="2.7473427330399924E-2"/>
    <n v="-1.4774355898801012E-2"/>
    <n v="-15.23621846865913"/>
  </r>
  <r>
    <s v="998"/>
    <x v="6"/>
    <s v="."/>
    <n v="98"/>
    <n v="3"/>
    <n v="5"/>
    <n v="9.7999954223632812"/>
    <n v="17.5"/>
    <n v="3"/>
    <n v="9.0037499999198189E-2"/>
    <n v="6.5476370204997289E-2"/>
    <n v="8.8418635999532091E-2"/>
    <n v="9.6968653535598956E-2"/>
    <x v="6"/>
    <n v="3.3111147330267765E-2"/>
    <n v="-1.3928697898820836E-2"/>
    <n v="-14.364124272084853"/>
  </r>
  <r>
    <s v="998"/>
    <x v="6"/>
    <s v="."/>
    <n v="98"/>
    <n v="3"/>
    <n v="6"/>
    <n v="8.8499984741210937"/>
    <n v="13.5"/>
    <n v="3"/>
    <n v="4.8387374999947497E-2"/>
    <n v="6.5476370204997289E-2"/>
    <n v="8.8418635999532091E-2"/>
    <n v="9.6968653535598956E-2"/>
    <x v="6"/>
    <n v="-8.5389776689829278E-3"/>
    <n v="-2.0176216648708438E-2"/>
    <n v="-20.806947310350537"/>
  </r>
  <r>
    <s v="13-02-779-1"/>
    <x v="7"/>
    <s v="13-241"/>
    <n v="13001"/>
    <n v="3"/>
    <n v="1"/>
    <n v="10.549995422363281"/>
    <n v="19.899993896484375"/>
    <n v="3"/>
    <n v="0.12533716499820002"/>
    <n v="8.3757013329441451E-2"/>
    <n v="8.8418635999532091E-2"/>
    <n v="9.6968653535598956E-2"/>
    <x v="7"/>
    <n v="5.0130169204825437E-2"/>
    <n v="-4.0745874297068701E-4"/>
    <n v="-0.42019635017526724"/>
  </r>
  <r>
    <s v="13-02-779-1"/>
    <x v="7"/>
    <s v="13-241"/>
    <n v="13001"/>
    <n v="3"/>
    <n v="2"/>
    <n v="9.9499969482421875"/>
    <n v="17.5"/>
    <n v="3"/>
    <n v="9.1415624999171996E-2"/>
    <n v="8.3757013329441451E-2"/>
    <n v="8.8418635999532091E-2"/>
    <n v="9.6968653535598956E-2"/>
    <x v="7"/>
    <n v="1.6208629205797409E-2"/>
    <n v="-5.4956897428248917E-3"/>
    <n v="-5.6674910318387832"/>
  </r>
  <r>
    <s v="13-02-779-1"/>
    <x v="7"/>
    <s v="13-241"/>
    <n v="13001"/>
    <n v="3"/>
    <n v="3"/>
    <n v="9.649993896484375"/>
    <n v="17.29998779296875"/>
    <n v="2"/>
    <n v="8.6644454999259324E-2"/>
    <n v="8.3757013329441451E-2"/>
    <n v="8.8418635999532091E-2"/>
    <n v="9.6968653535598956E-2"/>
    <x v="7"/>
    <n v="1.1437459205884737E-2"/>
    <n v="-6.2113652428117914E-3"/>
    <n v="-6.4055393329056454"/>
  </r>
  <r>
    <s v="13-02-779-1"/>
    <x v="7"/>
    <s v="13-241"/>
    <n v="13001"/>
    <n v="3"/>
    <n v="5"/>
    <n v="10.049995422363281"/>
    <n v="19"/>
    <n v="2"/>
    <n v="0.10884149999947113"/>
    <n v="8.3757013329441451E-2"/>
    <n v="8.8418635999532091E-2"/>
    <n v="9.6968653535598956E-2"/>
    <x v="7"/>
    <n v="3.3634504206096538E-2"/>
    <n v="-2.8818084927800221E-3"/>
    <n v="-2.9718969870217467"/>
  </r>
  <r>
    <s v="13-02-788-1"/>
    <x v="5"/>
    <s v="13-251"/>
    <n v="13001"/>
    <n v="3"/>
    <n v="2"/>
    <n v="5.5"/>
    <n v="8"/>
    <n v="3"/>
    <n v="1.0559999999941283E-2"/>
    <n v="0.10877580200348418"/>
    <n v="8.8418635999532091E-2"/>
    <n v="9.6968653535598956E-2"/>
    <x v="5"/>
    <n v="-8.9665784467476042E-2"/>
    <n v="-6.3655785893902738E-3"/>
    <n v="-6.5645735578388269"/>
  </r>
  <r>
    <s v="13-02-788-1"/>
    <x v="5"/>
    <s v="13-251"/>
    <n v="13001"/>
    <n v="3"/>
    <n v="4"/>
    <n v="9"/>
    <n v="24.199996948242188"/>
    <n v="2"/>
    <n v="0.15812279999954626"/>
    <n v="0.10877580200348418"/>
    <n v="8.8418635999532091E-2"/>
    <n v="9.6968653535598956E-2"/>
    <x v="5"/>
    <n v="5.7897015532128948E-2"/>
    <n v="1.5768841410550474E-2"/>
    <n v="16.26179268825409"/>
  </r>
  <r>
    <s v="16-02-2244-1"/>
    <x v="8"/>
    <s v="."/>
    <n v="16001"/>
    <n v="3"/>
    <n v="4"/>
    <n v="12.349998474121094"/>
    <n v="22.79998779296875"/>
    <n v="2"/>
    <n v="0.19260071999997308"/>
    <n v="9.5739508092517467E-2"/>
    <n v="8.8418635999532091E-2"/>
    <n v="9.6968653535598956E-2"/>
    <x v="8"/>
    <n v="0.10541122944352248"/>
    <n v="1.5074197150679477E-2"/>
    <n v="15.545433086936145"/>
  </r>
  <r>
    <s v="16-02-2244-1"/>
    <x v="8"/>
    <s v="."/>
    <n v="16001"/>
    <n v="3"/>
    <n v="5"/>
    <n v="9.899993896484375"/>
    <n v="18.599990844726562"/>
    <n v="3"/>
    <n v="0.102750119999655"/>
    <n v="9.5739508092517467E-2"/>
    <n v="8.8418635999532091E-2"/>
    <n v="9.6968653535598956E-2"/>
    <x v="8"/>
    <n v="1.5560629443204396E-2"/>
    <n v="1.5966071506317661E-3"/>
    <n v="1.6465188413136236"/>
  </r>
  <r>
    <s v="998"/>
    <x v="6"/>
    <s v="."/>
    <n v="98"/>
    <n v="4"/>
    <n v="1"/>
    <n v="9.1999969482421875"/>
    <n v="18.699996948242188"/>
    <n v="3"/>
    <n v="9.6514439999737078E-2"/>
    <n v="6.5476370204997289E-2"/>
    <n v="7.9756469999665569E-2"/>
    <n v="9.6968653535598956E-2"/>
    <x v="6"/>
    <n v="4.8250253330673176E-2"/>
    <n v="-1.1657831998760023E-2"/>
    <n v="-12.022268613310404"/>
  </r>
  <r>
    <s v="13-02-779-1"/>
    <x v="7"/>
    <s v="13-241"/>
    <n v="13001"/>
    <n v="4"/>
    <n v="4"/>
    <n v="11"/>
    <n v="16.79998779296875"/>
    <n v="1"/>
    <n v="9.313919999931386E-2"/>
    <n v="8.3757013329441451E-2"/>
    <n v="7.9756469999665569E-2"/>
    <n v="9.6968653535598956E-2"/>
    <x v="7"/>
    <n v="2.6594370205805795E-2"/>
    <n v="-3.9378285928236331E-3"/>
    <n v="-4.0609294336318538"/>
  </r>
  <r>
    <s v="13-02-779-1"/>
    <x v="7"/>
    <s v="13-241"/>
    <n v="13001"/>
    <n v="4"/>
    <n v="5"/>
    <n v="10.199996948242187"/>
    <n v="19.79998779296875"/>
    <n v="2"/>
    <n v="0.11996423999971739"/>
    <n v="8.3757013329441451E-2"/>
    <n v="7.9756469999665569E-2"/>
    <n v="9.6968653535598956E-2"/>
    <x v="7"/>
    <n v="5.3419410206209328E-2"/>
    <n v="8.5927407236896514E-5"/>
    <n v="8.8613592232000007E-2"/>
  </r>
  <r>
    <s v="13-07-747-1"/>
    <x v="9"/>
    <s v="."/>
    <n v="13001"/>
    <n v="4"/>
    <n v="1"/>
    <n v="4.8999977111816406"/>
    <n v="8"/>
    <n v="3"/>
    <n v="9.4079999998939456E-3"/>
    <n v="8.6400584002347763E-2"/>
    <n v="7.9756469999665569E-2"/>
    <n v="9.6968653535598956E-2"/>
    <x v="9"/>
    <n v="-5.9780400466520431E-2"/>
    <n v="-1.5307901789928779E-2"/>
    <n v="-15.786443589534809"/>
  </r>
  <r>
    <s v="BG34/06E"/>
    <x v="10"/>
    <s v="."/>
    <n v="98"/>
    <n v="5"/>
    <n v="1"/>
    <n v="9.5"/>
    <n v="17.79998779296875"/>
    <n v="3"/>
    <n v="9.0299399999821617E-2"/>
    <n v="9.6163083022322418E-2"/>
    <n v="9.647887649956223E-2"/>
    <n v="9.6968653535598956E-2"/>
    <x v="10"/>
    <n v="-5.3739059864640754E-3"/>
    <n v="-1.289428205935534E-3"/>
    <n v="-1.3297371458934011"/>
  </r>
  <r>
    <s v="BG34/06E"/>
    <x v="10"/>
    <s v="."/>
    <n v="98"/>
    <n v="5"/>
    <n v="2"/>
    <n v="9.7999954223632812"/>
    <n v="19.099990844726563"/>
    <n v="3"/>
    <n v="0.10725413999989541"/>
    <n v="9.6163083022322418E-2"/>
    <n v="9.647887649956223E-2"/>
    <n v="9.6968653535598956E-2"/>
    <x v="10"/>
    <n v="1.1580834013609723E-2"/>
    <n v="1.2537827940755357E-3"/>
    <n v="1.2929774193628969"/>
  </r>
  <r>
    <s v="BG34/06E"/>
    <x v="10"/>
    <s v="."/>
    <n v="98"/>
    <n v="5"/>
    <n v="3"/>
    <n v="9.1999969482421875"/>
    <n v="15.099998474121094"/>
    <n v="3"/>
    <n v="6.2930759999289876E-2"/>
    <n v="9.6163083022322418E-2"/>
    <n v="9.647887649956223E-2"/>
    <n v="9.6968653535598956E-2"/>
    <x v="10"/>
    <n v="-3.2742545986995816E-2"/>
    <n v="-5.3947242060152951E-3"/>
    <n v="-5.5633692016098735"/>
  </r>
  <r>
    <s v="BG34/06E"/>
    <x v="10"/>
    <s v="."/>
    <n v="98"/>
    <n v="5"/>
    <n v="4"/>
    <n v="9.8499984741210937"/>
    <n v="18.199996948242187"/>
    <n v="3"/>
    <n v="9.7881419999794161E-2"/>
    <n v="9.6163083022322418E-2"/>
    <n v="9.647887649956223E-2"/>
    <n v="9.6968653535598956E-2"/>
    <x v="10"/>
    <n v="2.2081140135084693E-3"/>
    <n v="-1.5212520593965229E-4"/>
    <n v="-0.15688080672771679"/>
  </r>
  <r>
    <s v="BG34/06E"/>
    <x v="10"/>
    <s v="."/>
    <n v="98"/>
    <n v="5"/>
    <n v="5"/>
    <n v="10.299995422363281"/>
    <n v="18.399993896484375"/>
    <n v="3"/>
    <n v="0.1046150399997714"/>
    <n v="9.6163083022322418E-2"/>
    <n v="9.647887649956223E-2"/>
    <n v="9.6968653535598956E-2"/>
    <x v="10"/>
    <n v="8.9417340134857054E-3"/>
    <n v="8.579177940569332E-4"/>
    <n v="0.88473724526037278"/>
  </r>
  <r>
    <s v="BG34/06E"/>
    <x v="10"/>
    <s v="."/>
    <n v="98"/>
    <n v="5"/>
    <n v="6"/>
    <n v="9"/>
    <n v="19"/>
    <n v="3"/>
    <n v="9.746999999970285E-2"/>
    <n v="9.6163083022322418E-2"/>
    <n v="9.647887649956223E-2"/>
    <n v="9.6968653535598956E-2"/>
    <x v="10"/>
    <n v="1.7966940134171577E-3"/>
    <n v="-2.1383820595334904E-4"/>
    <n v="-0.2205230228084431"/>
  </r>
  <r>
    <s v="13-02-26-1"/>
    <x v="11"/>
    <s v="."/>
    <n v="13001"/>
    <n v="5"/>
    <n v="1"/>
    <n v="11.349998474121094"/>
    <n v="21.899993896484375"/>
    <n v="2"/>
    <n v="0.16330720499900053"/>
    <n v="9.5526115189124836E-2"/>
    <n v="9.647887649956223E-2"/>
    <n v="9.6968653535598956E-2"/>
    <x v="11"/>
    <n v="6.8270866845912423E-2"/>
    <n v="9.3751070190023905E-3"/>
    <n v="9.6681831470008177"/>
  </r>
  <r>
    <s v="13-02-44-1"/>
    <x v="12"/>
    <s v="."/>
    <n v="13001"/>
    <n v="5"/>
    <n v="1"/>
    <n v="9.2999954223632812"/>
    <n v="14.299995422363281"/>
    <n v="3"/>
    <n v="5.705270999987988E-2"/>
    <n v="0.10740913444906025"/>
    <n v="9.647887649956223E-2"/>
    <n v="9.6968653535598956E-2"/>
    <x v="12"/>
    <n v="-4.986664741314363E-2"/>
    <n v="-1.2157085638947679E-3"/>
    <n v="-1.2537129469869963"/>
  </r>
  <r>
    <s v="13-02-44-1"/>
    <x v="12"/>
    <s v="."/>
    <n v="13001"/>
    <n v="5"/>
    <n v="3"/>
    <n v="9"/>
    <n v="13.299995422363281"/>
    <n v="3"/>
    <n v="4.7760299999936251E-2"/>
    <n v="0.10740913444906025"/>
    <n v="9.647887649956223E-2"/>
    <n v="9.6968653535598956E-2"/>
    <x v="12"/>
    <n v="-5.915905741308726E-2"/>
    <n v="-2.6095700638863115E-3"/>
    <n v="-2.6911480862506676"/>
  </r>
  <r>
    <s v="13-02-44-1"/>
    <x v="12"/>
    <s v="."/>
    <n v="13001"/>
    <n v="5"/>
    <n v="4"/>
    <n v="9.1999969482421875"/>
    <n v="16"/>
    <n v="2"/>
    <n v="7.065599999987171E-2"/>
    <n v="0.10740913444906025"/>
    <n v="9.647887649956223E-2"/>
    <n v="9.6968653535598956E-2"/>
    <x v="12"/>
    <n v="-3.6263357413151801E-2"/>
    <n v="8.2478493610400622E-4"/>
    <n v="0.85056861782783511"/>
  </r>
  <r>
    <s v="13-02-44-1"/>
    <x v="12"/>
    <s v="."/>
    <n v="13001"/>
    <n v="5"/>
    <n v="5"/>
    <n v="10"/>
    <n v="15"/>
    <n v="3"/>
    <n v="6.7499999999199645E-2"/>
    <n v="0.10740913444906025"/>
    <n v="9.647887649956223E-2"/>
    <n v="9.6968653535598956E-2"/>
    <x v="12"/>
    <n v="-3.9419357413823866E-2"/>
    <n v="3.5138493600319655E-4"/>
    <n v="0.36236961450041866"/>
  </r>
  <r>
    <s v="13-02-44-1"/>
    <x v="12"/>
    <s v="."/>
    <n v="13001"/>
    <n v="5"/>
    <n v="6"/>
    <n v="10"/>
    <n v="15.599998474121094"/>
    <n v="3"/>
    <n v="7.3007999999390449E-2"/>
    <n v="0.10740913444906025"/>
    <n v="9.647887649956223E-2"/>
    <n v="9.6968653535598956E-2"/>
    <x v="12"/>
    <n v="-3.3911357413633061E-2"/>
    <n v="1.1775849360318178E-3"/>
    <n v="1.2143975327031893"/>
  </r>
  <r>
    <s v="04-02-100-1"/>
    <x v="13"/>
    <s v="13-259"/>
    <n v="4001"/>
    <n v="5"/>
    <n v="1"/>
    <n v="10.799995422363281"/>
    <n v="18.399993896484375"/>
    <n v="3"/>
    <n v="0.1096934399993188"/>
    <n v="0.11291944754405683"/>
    <n v="9.647887649956223E-2"/>
    <n v="9.6968653535598956E-2"/>
    <x v="13"/>
    <n v="-2.7362305087013095E-3"/>
    <n v="9.1600418287695311E-3"/>
    <n v="9.4463947830385333"/>
  </r>
  <r>
    <s v="04-02-100-1"/>
    <x v="13"/>
    <s v="13-259"/>
    <n v="4001"/>
    <n v="5"/>
    <n v="2"/>
    <n v="10"/>
    <n v="15.5"/>
    <n v="3"/>
    <n v="7.2074999999131251E-2"/>
    <n v="0.11291944754405683"/>
    <n v="9.647887649956223E-2"/>
    <n v="9.6968653535598956E-2"/>
    <x v="13"/>
    <n v="-4.0354670508888871E-2"/>
    <n v="3.5172758287413961E-3"/>
    <n v="3.6272297288836133"/>
  </r>
  <r>
    <s v="04-02-100-1"/>
    <x v="13"/>
    <s v="13-259"/>
    <n v="4001"/>
    <n v="5"/>
    <n v="3"/>
    <n v="10.449996948242187"/>
    <n v="19.099990844726563"/>
    <n v="2"/>
    <n v="0.11436793499979103"/>
    <n v="0.11291944754405683"/>
    <n v="9.647887649956223E-2"/>
    <n v="9.6968653535598956E-2"/>
    <x v="13"/>
    <n v="1.9382644917709246E-3"/>
    <n v="9.8612160788403656E-3"/>
    <n v="10.169488509212036"/>
  </r>
  <r>
    <s v="04-02-100-1"/>
    <x v="13"/>
    <s v="13-259"/>
    <n v="4001"/>
    <n v="5"/>
    <n v="4"/>
    <n v="9.7999954223632812"/>
    <n v="17.599990844726562"/>
    <n v="3"/>
    <n v="9.1069439999955648E-2"/>
    <n v="0.11291944754405683"/>
    <n v="9.647887649956223E-2"/>
    <n v="9.6968653535598956E-2"/>
    <x v="13"/>
    <n v="-2.1360230508064459E-2"/>
    <n v="6.3664418288650586E-3"/>
    <n v="6.5654637831263907"/>
  </r>
  <r>
    <s v="04-02-100-1"/>
    <x v="13"/>
    <s v="13-259"/>
    <n v="4001"/>
    <n v="5"/>
    <n v="5"/>
    <n v="9.899993896484375"/>
    <n v="16"/>
    <n v="3"/>
    <n v="7.6031999999941036E-2"/>
    <n v="0.11291944754405683"/>
    <n v="9.647887649956223E-2"/>
    <n v="9.6968653535598956E-2"/>
    <x v="13"/>
    <n v="-3.6397670508079086E-2"/>
    <n v="4.110825828862864E-3"/>
    <n v="4.2393347530124315"/>
  </r>
  <r>
    <s v="04-02-100-1"/>
    <x v="13"/>
    <s v="13-259"/>
    <n v="4001"/>
    <n v="5"/>
    <n v="6"/>
    <n v="11"/>
    <n v="17.599990844726562"/>
    <n v="3"/>
    <n v="0.10222079999948619"/>
    <n v="0.11291944754405683"/>
    <n v="9.647887649956223E-2"/>
    <n v="9.6968653535598956E-2"/>
    <x v="13"/>
    <n v="-1.0208870508533918E-2"/>
    <n v="8.0391458287946398E-3"/>
    <n v="8.2904583447096361"/>
  </r>
  <r>
    <s v="04-02-100-2"/>
    <x v="14"/>
    <s v="."/>
    <n v="4001"/>
    <n v="5"/>
    <n v="2"/>
    <n v="7.7999992370605469"/>
    <n v="14.599998474121094"/>
    <n v="1"/>
    <n v="4.9879439999585884E-2"/>
    <n v="9.2559545508121316E-2"/>
    <n v="9.647887649956223E-2"/>
    <n v="9.6968653535598956E-2"/>
    <x v="14"/>
    <n v="-4.219032847249872E-2"/>
    <n v="-8.9740140873613913E-3"/>
    <n v="-9.2545516103994032"/>
  </r>
  <r>
    <s v="04-02-100-2"/>
    <x v="14"/>
    <s v="."/>
    <n v="4001"/>
    <n v="5"/>
    <n v="3"/>
    <n v="10.199996948242187"/>
    <n v="19.79998779296875"/>
    <n v="3"/>
    <n v="0.11996423999971739"/>
    <n v="9.2559545508121316E-2"/>
    <n v="9.647887649956223E-2"/>
    <n v="9.6968653535598956E-2"/>
    <x v="14"/>
    <n v="2.7894471527632803E-2"/>
    <n v="1.5387059126583361E-3"/>
    <n v="1.5868075471352701"/>
  </r>
  <r>
    <s v="04-02-100-2"/>
    <x v="14"/>
    <s v="."/>
    <n v="4001"/>
    <n v="5"/>
    <n v="4"/>
    <n v="8.4499969482421875"/>
    <n v="15.299995422363281"/>
    <n v="3"/>
    <n v="5.9341814999697817E-2"/>
    <n v="9.2559545508121316E-2"/>
    <n v="9.647887649956223E-2"/>
    <n v="9.6968653535598956E-2"/>
    <x v="14"/>
    <n v="-3.2727953472386787E-2"/>
    <n v="-7.554657837344601E-3"/>
    <n v="-7.7908247272621436"/>
  </r>
  <r>
    <s v="04-02-100-2"/>
    <x v="14"/>
    <s v="."/>
    <n v="4001"/>
    <n v="5"/>
    <n v="6"/>
    <n v="8.5999984741210937"/>
    <n v="18.5"/>
    <n v="3"/>
    <n v="8.8300499999604654E-2"/>
    <n v="9.2559545508121316E-2"/>
    <n v="9.647887649956223E-2"/>
    <n v="9.6968653535598956E-2"/>
    <x v="14"/>
    <n v="-3.7692684724799363E-3"/>
    <n v="-3.2108550873585742E-3"/>
    <n v="-3.3112299390439728"/>
  </r>
  <r>
    <s v="13-02-788-1"/>
    <x v="5"/>
    <s v="13-251"/>
    <n v="13001"/>
    <n v="5"/>
    <n v="1"/>
    <n v="11.75"/>
    <n v="20.79998779296875"/>
    <n v="3"/>
    <n v="0.15250559999913094"/>
    <n v="0.10877580200348418"/>
    <n v="9.647887649956223E-2"/>
    <n v="9.6968653535598956E-2"/>
    <x v="5"/>
    <n v="4.4219575031683486E-2"/>
    <n v="1.3717225335483654E-2"/>
    <n v="14.146040844475387"/>
  </r>
  <r>
    <s v="13-02-788-1"/>
    <x v="5"/>
    <s v="13-251"/>
    <n v="13001"/>
    <n v="5"/>
    <n v="2"/>
    <n v="10.799995422363281"/>
    <n v="18.099990844726563"/>
    <n v="1"/>
    <n v="0.10614563999934035"/>
    <n v="0.10877580200348418"/>
    <n v="9.647887649956223E-2"/>
    <n v="9.6968653535598956E-2"/>
    <x v="5"/>
    <n v="-2.1403849681071035E-3"/>
    <n v="6.763231335515066E-3"/>
    <n v="6.9746573649516144"/>
  </r>
  <r>
    <s v="13-02-788-1"/>
    <x v="5"/>
    <s v="13-251"/>
    <n v="13001"/>
    <n v="5"/>
    <n v="3"/>
    <n v="9.6999969482421875"/>
    <n v="18.099990844726563"/>
    <n v="3"/>
    <n v="9.5334509999702277E-2"/>
    <n v="0.10877580200348418"/>
    <n v="9.647887649956223E-2"/>
    <n v="9.6968653535598956E-2"/>
    <x v="5"/>
    <n v="-1.2951514967745173E-2"/>
    <n v="5.1415618355693561E-3"/>
    <n v="5.3022926977961955"/>
  </r>
  <r>
    <s v="13-02-788-1"/>
    <x v="5"/>
    <s v="13-251"/>
    <n v="13001"/>
    <n v="5"/>
    <n v="4"/>
    <n v="11.399993896484375"/>
    <n v="21.599990844726562"/>
    <n v="2"/>
    <n v="0.15956351999921026"/>
    <n v="0.10877580200348418"/>
    <n v="9.647887649956223E-2"/>
    <n v="9.6968653535598956E-2"/>
    <x v="5"/>
    <n v="5.1277495031762807E-2"/>
    <n v="1.4775913335495553E-2"/>
    <n v="15.237824592532935"/>
  </r>
  <r>
    <s v="13-02-788-1"/>
    <x v="5"/>
    <s v="13-251"/>
    <n v="13001"/>
    <n v="5"/>
    <n v="5"/>
    <n v="10.899993896484375"/>
    <n v="19"/>
    <n v="2"/>
    <n v="0.11804699999993318"/>
    <n v="0.10877580200348418"/>
    <n v="9.647887649956223E-2"/>
    <n v="9.6968653535598956E-2"/>
    <x v="5"/>
    <n v="9.7609750324857275E-3"/>
    <n v="8.5484353356039908E-3"/>
    <n v="8.8156688000887886"/>
  </r>
  <r>
    <s v="13-02-788-1"/>
    <x v="5"/>
    <s v="13-251"/>
    <n v="13001"/>
    <n v="5"/>
    <n v="6"/>
    <n v="12.149993896484375"/>
    <n v="21"/>
    <n v="1"/>
    <n v="0.16074449999905482"/>
    <n v="0.10877580200348418"/>
    <n v="9.647887649956223E-2"/>
    <n v="9.6968653535598956E-2"/>
    <x v="5"/>
    <n v="5.2458475031607374E-2"/>
    <n v="1.4953060335472237E-2"/>
    <n v="15.420509402023095"/>
  </r>
  <r>
    <s v="13-07-760-1"/>
    <x v="15"/>
    <s v="."/>
    <n v="13001"/>
    <n v="5"/>
    <n v="1"/>
    <n v="10.949996948242188"/>
    <n v="17.79998779296875"/>
    <n v="3"/>
    <n v="0.10408193999955984"/>
    <n v="0.12108554345769552"/>
    <n v="9.647887649956223E-2"/>
    <n v="9.6968653535598956E-2"/>
    <x v="15"/>
    <n v="-1.6513826422098962E-2"/>
    <n v="1.1993059989943097E-2"/>
    <n v="12.367976199174741"/>
  </r>
  <r>
    <s v="13-07-760-1"/>
    <x v="15"/>
    <s v="."/>
    <n v="13001"/>
    <n v="5"/>
    <n v="2"/>
    <n v="9.7999954223632812"/>
    <n v="16"/>
    <n v="3"/>
    <n v="7.5263999999151565E-2"/>
    <n v="0.12108554345769552"/>
    <n v="9.647887649956223E-2"/>
    <n v="9.6968653535598956E-2"/>
    <x v="15"/>
    <n v="-4.5331766422507233E-2"/>
    <n v="7.6703689898818565E-3"/>
    <n v="7.9101531373392993"/>
  </r>
  <r>
    <s v="BG34/06E"/>
    <x v="10"/>
    <s v="."/>
    <n v="98"/>
    <n v="6"/>
    <n v="2"/>
    <n v="10.899993896484375"/>
    <n v="25.399993896484375"/>
    <n v="3"/>
    <n v="0.21096731999932672"/>
    <n v="9.6163083022322418E-2"/>
    <n v="0.12321041874937085"/>
    <n v="9.6968653535598956E-2"/>
    <x v="10"/>
    <n v="8.8562471763232412E-2"/>
    <n v="1.2801028456518938E-2"/>
    <n v="13.201202646192717"/>
  </r>
  <r>
    <s v="BG34/06E"/>
    <x v="10"/>
    <s v="."/>
    <n v="98"/>
    <n v="6"/>
    <n v="4"/>
    <n v="9.899993896484375"/>
    <n v="16.699996948242188"/>
    <n v="1"/>
    <n v="8.283032999952411E-2"/>
    <n v="9.6163083022322418E-2"/>
    <n v="0.12321041874937085"/>
    <n v="9.6968653535598956E-2"/>
    <x v="10"/>
    <n v="-3.9574518236570197E-2"/>
    <n v="-6.4195200434514522E-3"/>
    <n v="-6.6202012809167545"/>
  </r>
  <r>
    <s v="13-02-44-1"/>
    <x v="12"/>
    <s v="."/>
    <n v="13001"/>
    <n v="6"/>
    <n v="6"/>
    <n v="9"/>
    <n v="20.099990844726563"/>
    <n v="3"/>
    <n v="0.10908269999981712"/>
    <n v="0.10740913444906025"/>
    <n v="0.12321041874937085"/>
    <n v="9.6968653535598956E-2"/>
    <x v="12"/>
    <n v="-2.4568199663015017E-2"/>
    <n v="2.579058598624524E-3"/>
    <n v="2.6596827991199286"/>
  </r>
  <r>
    <s v="04-02-135-1"/>
    <x v="16"/>
    <s v="."/>
    <n v="4001"/>
    <n v="6"/>
    <n v="3"/>
    <n v="10.799995422363281"/>
    <n v="19.79998779296875"/>
    <n v="2"/>
    <n v="0.12702095999884477"/>
    <n v="9.9058132742342403E-2"/>
    <n v="0.12321041874937085"/>
    <n v="9.6968653535598956E-2"/>
    <x v="16"/>
    <n v="1.7210620427304812E-3"/>
    <n v="1.5118468304556403E-3"/>
    <n v="1.5591088205639712"/>
  </r>
  <r>
    <s v="13-02-179-1"/>
    <x v="17"/>
    <s v="."/>
    <n v="13001"/>
    <n v="6"/>
    <n v="1"/>
    <n v="9.149993896484375"/>
    <n v="17.099990844726563"/>
    <n v="2"/>
    <n v="8.0266544999176404E-2"/>
    <n v="7.9478919434443407E-2"/>
    <n v="0.12321041874937085"/>
    <n v="9.6968653535598956E-2"/>
    <x v="17"/>
    <n v="-2.5454139649038893E-2"/>
    <n v="-1.4311961408049164E-2"/>
    <n v="-14.759369018973727"/>
  </r>
  <r>
    <s v="13-02-179-1"/>
    <x v="17"/>
    <s v="."/>
    <n v="13001"/>
    <n v="6"/>
    <n v="2"/>
    <n v="10.299995422363281"/>
    <n v="19.699996948242188"/>
    <n v="1"/>
    <n v="0.11991980999937368"/>
    <n v="7.9478919434443407E-2"/>
    <n v="0.12321041874937085"/>
    <n v="9.6968653535598956E-2"/>
    <x v="17"/>
    <n v="1.4199125351158387E-2"/>
    <n v="-8.3639716580195724E-3"/>
    <n v="-8.6254385856239679"/>
  </r>
  <r>
    <s v="13-02-179-1"/>
    <x v="17"/>
    <s v="."/>
    <n v="13001"/>
    <n v="6"/>
    <n v="3"/>
    <n v="10.099998474121094"/>
    <n v="19"/>
    <n v="2"/>
    <n v="0.1093829999999798"/>
    <n v="7.9478919434443407E-2"/>
    <n v="0.12321041874937085"/>
    <n v="9.6968653535598956E-2"/>
    <x v="17"/>
    <n v="3.6623153517645057E-3"/>
    <n v="-9.9444931579286532E-3"/>
    <n v="-10.25536892113063"/>
  </r>
  <r>
    <s v="13-02-179-1"/>
    <x v="17"/>
    <s v="."/>
    <n v="13001"/>
    <n v="6"/>
    <n v="4"/>
    <n v="10.25"/>
    <n v="20.099990844726563"/>
    <n v="2"/>
    <n v="0.12423307499921066"/>
    <n v="7.9478919434443407E-2"/>
    <n v="0.12321041874937085"/>
    <n v="9.6968653535598956E-2"/>
    <x v="17"/>
    <n v="1.8512390350995361E-2"/>
    <n v="-7.7169819080440257E-3"/>
    <n v="-7.9582232264481032"/>
  </r>
  <r>
    <s v="13-02-806-1"/>
    <x v="18"/>
    <s v="."/>
    <n v="13001"/>
    <n v="6"/>
    <n v="5"/>
    <n v="10.299995422363281"/>
    <n v="21"/>
    <n v="2"/>
    <n v="0.13626899999871966"/>
    <n v="9.1156408198908564E-2"/>
    <n v="0.12321041874937085"/>
    <n v="9.6968653535598956E-2"/>
    <x v="18"/>
    <n v="1.887082658603921E-2"/>
    <n v="-6.5672321410835312E-4"/>
    <n v="-0.67725310207309219"/>
  </r>
  <r>
    <s v="13-02-806-1"/>
    <x v="18"/>
    <s v="."/>
    <n v="13001"/>
    <n v="6"/>
    <n v="6"/>
    <n v="10.399993896484375"/>
    <n v="18.29998779296875"/>
    <n v="3"/>
    <n v="0.1044856799999252"/>
    <n v="9.1156408198908564E-2"/>
    <n v="0.12321041874937085"/>
    <n v="9.6968653535598956E-2"/>
    <x v="18"/>
    <n v="-1.2912493412755258E-2"/>
    <n v="-5.4242212139275232E-3"/>
    <n v="-5.5937883183416517"/>
  </r>
  <r>
    <s v="13-07-760-1"/>
    <x v="15"/>
    <s v="."/>
    <n v="13001"/>
    <n v="6"/>
    <n v="5"/>
    <n v="10.599998474121094"/>
    <n v="22.199996948242188"/>
    <n v="1"/>
    <n v="0.1567231199987873"/>
    <n v="0.12108554345769552"/>
    <n v="0.12321041874937085"/>
    <n v="9.6968653535598956E-2"/>
    <x v="15"/>
    <n v="9.3958113273198834E-3"/>
    <n v="1.5879505652355925E-2"/>
    <n v="16.375916415634531"/>
  </r>
  <r>
    <s v="13-07-760-1"/>
    <x v="15"/>
    <s v="."/>
    <n v="13001"/>
    <n v="6"/>
    <n v="6"/>
    <n v="10.949996948242188"/>
    <n v="18.899993896484375"/>
    <n v="3"/>
    <n v="0.11734348499976477"/>
    <n v="0.12108554345769552"/>
    <n v="0.12321041874937085"/>
    <n v="9.6968653535598956E-2"/>
    <x v="15"/>
    <n v="-2.9983823671702645E-2"/>
    <n v="9.9725604025025436E-3"/>
    <n v="10.284313578553956"/>
  </r>
  <r>
    <s v="13-02-70-1"/>
    <x v="0"/>
    <s v="."/>
    <n v="13001"/>
    <n v="7"/>
    <n v="1"/>
    <n v="10.299995422363281"/>
    <n v="19.899993896484375"/>
    <n v="3"/>
    <n v="0.12236708999989787"/>
    <n v="7.5520470880098514E-2"/>
    <n v="9.9806374199415585E-2"/>
    <n v="9.6968653535598956E-2"/>
    <x v="0"/>
    <n v="4.4008898455982728E-2"/>
    <n v="-6.2675748249028549E-3"/>
    <n v="-6.4635060881833475"/>
  </r>
  <r>
    <s v="13-02-70-1"/>
    <x v="0"/>
    <s v="."/>
    <n v="13001"/>
    <n v="7"/>
    <n v="3"/>
    <n v="10.75"/>
    <n v="19.199996948242187"/>
    <n v="2"/>
    <n v="0.11888639999961015"/>
    <n v="7.5520470880098514E-2"/>
    <n v="9.9806374199415585E-2"/>
    <n v="9.6968653535598956E-2"/>
    <x v="0"/>
    <n v="4.0528208455695006E-2"/>
    <n v="-6.7896783249460141E-3"/>
    <n v="-7.0019311162791373"/>
  </r>
  <r>
    <s v="13-02-70-1"/>
    <x v="0"/>
    <s v="."/>
    <n v="13001"/>
    <n v="7"/>
    <n v="5"/>
    <n v="8.899993896484375"/>
    <n v="15.5"/>
    <n v="3"/>
    <n v="6.4146749999963504E-2"/>
    <n v="7.5520470880098514E-2"/>
    <n v="9.9806374199415585E-2"/>
    <n v="9.6968653535598956E-2"/>
    <x v="0"/>
    <n v="-1.4211441543951639E-2"/>
    <n v="-1.500062582489301E-2"/>
    <n v="-15.469561840812823"/>
  </r>
  <r>
    <s v="04-02-102-1"/>
    <x v="19"/>
    <s v="13-257"/>
    <n v="4001"/>
    <n v="7"/>
    <n v="1"/>
    <n v="10.599998474121094"/>
    <n v="18.699996948242188"/>
    <n v="3"/>
    <n v="0.1112014199998157"/>
    <n v="0.10498249645195783"/>
    <n v="9.9806374199415585E-2"/>
    <n v="9.6968653535598956E-2"/>
    <x v="19"/>
    <n v="3.3812028840412428E-3"/>
    <n v="5.3154861824215088E-3"/>
    <n v="5.4816541104905587"/>
  </r>
  <r>
    <s v="04-02-102-1"/>
    <x v="19"/>
    <s v="13-257"/>
    <n v="4001"/>
    <n v="7"/>
    <n v="3"/>
    <n v="11.75"/>
    <n v="21.79998779296875"/>
    <n v="3"/>
    <n v="0.16752209999867773"/>
    <n v="0.10498249645195783"/>
    <n v="9.9806374199415585E-2"/>
    <n v="9.6968653535598956E-2"/>
    <x v="19"/>
    <n v="5.9701882882903276E-2"/>
    <n v="1.3763588182250812E-2"/>
    <n v="14.193853044683094"/>
  </r>
  <r>
    <s v="04-02-102-1"/>
    <x v="19"/>
    <s v="13-257"/>
    <n v="4001"/>
    <n v="7"/>
    <n v="4"/>
    <n v="8.5999984741210937"/>
    <n v="19.699996948242188"/>
    <n v="2"/>
    <n v="0.10012721999919449"/>
    <n v="0.10498249645195783"/>
    <n v="9.9806374199415585E-2"/>
    <n v="9.6968653535598956E-2"/>
    <x v="19"/>
    <n v="-7.692997116579961E-3"/>
    <n v="3.6543561823283283E-3"/>
    <n v="3.7685953646729224"/>
  </r>
  <r>
    <s v="04-02-102-1"/>
    <x v="19"/>
    <s v="13-257"/>
    <n v="4001"/>
    <n v="7"/>
    <n v="5"/>
    <n v="8.149993896484375"/>
    <n v="15.5"/>
    <n v="3"/>
    <n v="5.8741124999869498E-2"/>
    <n v="0.10498249645195783"/>
    <n v="9.9806374199415585E-2"/>
    <n v="9.6968653535598956E-2"/>
    <x v="19"/>
    <n v="-4.9079092115904957E-2"/>
    <n v="-2.5535580675704207E-3"/>
    <n v="-2.6333850934961811"/>
  </r>
  <r>
    <s v="04-02-103-1"/>
    <x v="20"/>
    <s v="13-340"/>
    <n v="4001"/>
    <n v="7"/>
    <n v="1"/>
    <n v="10.5"/>
    <n v="15.599998474121094"/>
    <n v="3"/>
    <n v="7.6658399999359972E-2"/>
    <n v="8.1227486305939789E-2"/>
    <n v="9.9806374199415585E-2"/>
    <n v="9.6968653535598956E-2"/>
    <x v="20"/>
    <n v="-7.4068069703964456E-3"/>
    <n v="-1.0555721383354966E-2"/>
    <n v="-10.885704811276737"/>
  </r>
  <r>
    <s v="04-02-103-1"/>
    <x v="20"/>
    <s v="13-340"/>
    <n v="4001"/>
    <n v="7"/>
    <n v="2"/>
    <n v="9.8499984741210937"/>
    <n v="15.599998474121094"/>
    <n v="3"/>
    <n v="7.1912879999217694E-2"/>
    <n v="8.1227486305939789E-2"/>
    <n v="9.9806374199415585E-2"/>
    <n v="9.6968653535598956E-2"/>
    <x v="20"/>
    <n v="-1.2152326970538724E-2"/>
    <n v="-1.1267549383376308E-2"/>
    <n v="-11.619785335309194"/>
  </r>
  <r>
    <s v="04-02-103-1"/>
    <x v="20"/>
    <s v="13-340"/>
    <n v="4001"/>
    <n v="7"/>
    <n v="3"/>
    <n v="10.25"/>
    <n v="18.5"/>
    <n v="3"/>
    <n v="0.10524187499959226"/>
    <n v="8.1227486305939789E-2"/>
    <n v="9.9806374199415585E-2"/>
    <n v="9.6968653535598956E-2"/>
    <x v="20"/>
    <n v="2.1176668029835838E-2"/>
    <n v="-6.2682001333201247E-3"/>
    <n v="-6.4641509444275762"/>
  </r>
  <r>
    <s v="04-02-103-1"/>
    <x v="20"/>
    <s v="13-340"/>
    <n v="4001"/>
    <n v="7"/>
    <n v="4"/>
    <n v="10.849998474121094"/>
    <n v="20.5"/>
    <n v="3"/>
    <n v="0.13679137499821081"/>
    <n v="8.1227486305939789E-2"/>
    <n v="9.9806374199415585E-2"/>
    <n v="9.6968653535598956E-2"/>
    <x v="20"/>
    <n v="5.2726168028454395E-2"/>
    <n v="-1.5357751335273416E-3"/>
    <n v="-1.5837851486341725"/>
  </r>
  <r>
    <s v="13-02-178-1"/>
    <x v="1"/>
    <s v="."/>
    <n v="13001"/>
    <n v="7"/>
    <n v="1"/>
    <n v="11"/>
    <n v="20.79998779296875"/>
    <n v="2"/>
    <n v="0.14277119999860588"/>
    <n v="0.10811033297401863"/>
    <n v="9.9806374199415585E-2"/>
    <n v="9.6968653535598956E-2"/>
    <x v="1"/>
    <n v="3.1823146360770618E-2"/>
    <n v="1.1458479617167398E-2"/>
    <n v="11.816684257620203"/>
  </r>
  <r>
    <s v="13-02-178-1"/>
    <x v="1"/>
    <s v="."/>
    <n v="13001"/>
    <n v="7"/>
    <n v="2"/>
    <n v="10.099998474121094"/>
    <n v="19.599990844726562"/>
    <n v="3"/>
    <n v="0.11640047999935632"/>
    <n v="0.10811033297401863"/>
    <n v="9.9806374199415585E-2"/>
    <n v="9.6968653535598956E-2"/>
    <x v="1"/>
    <n v="5.4524263615210594E-3"/>
    <n v="7.5028716172799645E-3"/>
    <n v="7.7374196131593438"/>
  </r>
  <r>
    <s v="13-02-178-1"/>
    <x v="1"/>
    <s v="."/>
    <n v="13001"/>
    <n v="7"/>
    <n v="3"/>
    <n v="9.4499969482421875"/>
    <n v="17.699996948242188"/>
    <n v="3"/>
    <n v="8.8817714999095188E-2"/>
    <n v="0.10811033297401863"/>
    <n v="9.9806374199415585E-2"/>
    <n v="9.6968653535598956E-2"/>
    <x v="1"/>
    <n v="-2.2130338638740074E-2"/>
    <n v="3.365456867240795E-3"/>
    <n v="3.4706647401319999"/>
  </r>
  <r>
    <s v="13-02-178-1"/>
    <x v="1"/>
    <s v="."/>
    <n v="13001"/>
    <n v="7"/>
    <n v="6"/>
    <n v="8.8499984741210937"/>
    <n v="22.29998779296875"/>
    <n v="3"/>
    <n v="0.13203049499861663"/>
    <n v="0.10811033297401863"/>
    <n v="9.9806374199415585E-2"/>
    <n v="9.6968653535598956E-2"/>
    <x v="1"/>
    <n v="2.108244136078137E-2"/>
    <n v="9.8473738671690115E-3"/>
    <n v="10.155213574821746"/>
  </r>
  <r>
    <s v="13-02-179-1"/>
    <x v="17"/>
    <s v="."/>
    <n v="13001"/>
    <n v="7"/>
    <n v="1"/>
    <n v="9.3499984741210937"/>
    <n v="16.79998779296875"/>
    <n v="2"/>
    <n v="7.9168319999553205E-2"/>
    <n v="7.9478919434443407E-2"/>
    <n v="9.9806374199415585E-2"/>
    <n v="9.6968653535598956E-2"/>
    <x v="17"/>
    <n v="-3.1483200987068305E-3"/>
    <n v="-1.0966088475499354E-2"/>
    <n v="-11.308900428810743"/>
  </r>
  <r>
    <s v="13-02-179-1"/>
    <x v="17"/>
    <s v="."/>
    <n v="13001"/>
    <n v="7"/>
    <n v="3"/>
    <n v="9.649993896484375"/>
    <n v="16.79998779296875"/>
    <n v="2"/>
    <n v="8.1708479999178962E-2"/>
    <n v="7.9478919434443407E-2"/>
    <n v="9.9806374199415585E-2"/>
    <n v="9.6968653535598956E-2"/>
    <x v="17"/>
    <n v="-6.0816009908107316E-4"/>
    <n v="-1.0585064475555491E-2"/>
    <n v="-10.91596520072285"/>
  </r>
  <r>
    <s v="13-02-179-1"/>
    <x v="17"/>
    <s v="."/>
    <n v="13001"/>
    <n v="7"/>
    <n v="4"/>
    <n v="8.149993896484375"/>
    <n v="14.099998474121094"/>
    <n v="3"/>
    <n v="4.8609044999921025E-2"/>
    <n v="7.9478919434443407E-2"/>
    <n v="9.9806374199415585E-2"/>
    <n v="9.6968653535598956E-2"/>
    <x v="17"/>
    <n v="-3.3707595098338997E-2"/>
    <n v="-1.5549979725444179E-2"/>
    <n v="-16.036089146824647"/>
  </r>
  <r>
    <s v="13-02-779-1"/>
    <x v="7"/>
    <s v="13-241"/>
    <n v="13001"/>
    <n v="7"/>
    <n v="1"/>
    <n v="11.149993896484375"/>
    <n v="20.599990844726562"/>
    <n v="3"/>
    <n v="0.14194841999960772"/>
    <n v="8.3757013329441451E-2"/>
    <n v="9.9806374199415585E-2"/>
    <n v="9.6968653535598956E-2"/>
    <x v="7"/>
    <n v="5.5353686006349642E-2"/>
    <n v="3.7606877725794401E-4"/>
    <n v="0.38782509970593981"/>
  </r>
  <r>
    <s v="13-02-779-1"/>
    <x v="7"/>
    <s v="13-241"/>
    <n v="13001"/>
    <n v="7"/>
    <n v="2"/>
    <n v="10.799995422363281"/>
    <n v="16.699996948242188"/>
    <n v="3"/>
    <n v="9.0360359999976936E-2"/>
    <n v="8.3757013329441451E-2"/>
    <n v="9.9806374199415585E-2"/>
    <n v="9.6968653535598956E-2"/>
    <x v="7"/>
    <n v="3.7656260067188557E-3"/>
    <n v="-7.3621402226866743E-3"/>
    <n v="-7.5922888008173679"/>
  </r>
  <r>
    <s v="13-02-779-1"/>
    <x v="7"/>
    <s v="13-241"/>
    <n v="13001"/>
    <n v="7"/>
    <n v="3"/>
    <n v="10.75"/>
    <n v="19"/>
    <n v="3"/>
    <n v="0.11642249999931664"/>
    <n v="8.3757013329441451E-2"/>
    <n v="9.9806374199415585E-2"/>
    <n v="9.6968653535598956E-2"/>
    <x v="7"/>
    <n v="2.9827766006058562E-2"/>
    <n v="-3.452819222785718E-3"/>
    <n v="-3.5607581387299816"/>
  </r>
  <r>
    <s v="13-02-779-1"/>
    <x v="7"/>
    <s v="13-241"/>
    <n v="13001"/>
    <n v="7"/>
    <n v="4"/>
    <n v="9.8499984741210937"/>
    <n v="11.599998474121094"/>
    <n v="3"/>
    <n v="3.976247999980842E-2"/>
    <n v="8.3757013329441451E-2"/>
    <n v="9.9806374199415585E-2"/>
    <n v="9.6968653535598956E-2"/>
    <x v="7"/>
    <n v="-4.683225399344966E-2"/>
    <n v="-1.4951822222711951E-2"/>
    <n v="-15.419232584499966"/>
  </r>
  <r>
    <s v="13-02-779-1"/>
    <x v="7"/>
    <s v="13-241"/>
    <n v="13001"/>
    <n v="7"/>
    <n v="5"/>
    <n v="10.449996948242187"/>
    <n v="17.5"/>
    <n v="3"/>
    <n v="9.6009374999994179E-2"/>
    <n v="8.3757013329441451E-2"/>
    <n v="9.9806374199415585E-2"/>
    <n v="9.6968653535598956E-2"/>
    <x v="7"/>
    <n v="9.4146410067360992E-3"/>
    <n v="-6.5147879726840871E-3"/>
    <n v="-6.7184473901067321"/>
  </r>
  <r>
    <s v="13-02-779-1"/>
    <x v="7"/>
    <s v="13-241"/>
    <n v="13001"/>
    <n v="7"/>
    <n v="6"/>
    <n v="10.5"/>
    <n v="17.699996948242188"/>
    <n v="3"/>
    <n v="9.8686349999297818E-2"/>
    <n v="8.3757013329441451E-2"/>
    <n v="9.9806374199415585E-2"/>
    <n v="9.6968653535598956E-2"/>
    <x v="7"/>
    <n v="1.2091616006039738E-2"/>
    <n v="-6.1132417227885419E-3"/>
    <n v="-6.3043483640249365"/>
  </r>
  <r>
    <s v="13-02-1013-1"/>
    <x v="21"/>
    <s v="13-255"/>
    <n v="13001"/>
    <n v="7"/>
    <n v="3"/>
    <n v="10.25"/>
    <n v="17"/>
    <n v="3"/>
    <n v="8.8867499999651045E-2"/>
    <n v="7.1390531196177082E-2"/>
    <n v="9.9806374199415585E-2"/>
    <n v="9.6968653535598956E-2"/>
    <x v="21"/>
    <n v="1.4639248139657335E-2"/>
    <n v="-1.3150986182704523E-2"/>
    <n v="-13.562100434731267"/>
  </r>
  <r>
    <s v="13-02-60-1"/>
    <x v="22"/>
    <s v="."/>
    <n v="13001"/>
    <n v="8"/>
    <n v="1"/>
    <n v="10.899993896484375"/>
    <n v="16.399993896484375"/>
    <n v="2"/>
    <n v="8.794991999911872E-2"/>
    <n v="0.10511133155825116"/>
    <n v="9.6917474999478753E-2"/>
    <n v="9.6968653535598956E-2"/>
    <x v="22"/>
    <n v="-1.7110233023012233E-2"/>
    <n v="2.3190718601394851E-3"/>
    <n v="2.3915685900373069"/>
  </r>
  <r>
    <s v="13-02-60-1"/>
    <x v="22"/>
    <s v="."/>
    <n v="13001"/>
    <n v="8"/>
    <n v="2"/>
    <n v="9.3499984741210937"/>
    <n v="12.5"/>
    <n v="3"/>
    <n v="4.3828124999890861E-2"/>
    <n v="0.10511133155825116"/>
    <n v="9.6917474999478753E-2"/>
    <n v="9.6968653535598956E-2"/>
    <x v="22"/>
    <n v="-6.1232028022240106E-2"/>
    <n v="-4.299197389744696E-3"/>
    <n v="-4.4335950154926946"/>
  </r>
  <r>
    <s v="13-02-60-1"/>
    <x v="22"/>
    <s v="."/>
    <n v="13001"/>
    <n v="8"/>
    <n v="3"/>
    <n v="9.2999954223632812"/>
    <n v="13.699996948242188"/>
    <n v="3"/>
    <n v="5.2365509999617643E-2"/>
    <n v="0.10511133155825116"/>
    <n v="9.6917474999478753E-2"/>
    <n v="9.6968653535598956E-2"/>
    <x v="22"/>
    <n v="-5.2694643022513324E-2"/>
    <n v="-3.0185896397856779E-3"/>
    <n v="-3.112954062703881"/>
  </r>
  <r>
    <s v="13-02-60-1"/>
    <x v="22"/>
    <s v="."/>
    <n v="13001"/>
    <n v="8"/>
    <n v="5"/>
    <n v="10.199996948242187"/>
    <n v="18.199996948242187"/>
    <n v="3"/>
    <n v="0.10135943999921437"/>
    <n v="0.10511133155825116"/>
    <n v="9.6917474999478753E-2"/>
    <n v="9.6968653535598956E-2"/>
    <x v="22"/>
    <n v="-3.7007130229165797E-3"/>
    <n v="4.3304998601538334E-3"/>
    <n v="4.465876035459261"/>
  </r>
  <r>
    <s v="13-02-60-1"/>
    <x v="22"/>
    <s v="."/>
    <n v="13001"/>
    <n v="8"/>
    <n v="6"/>
    <n v="10.199996948242187"/>
    <n v="16.5"/>
    <n v="3"/>
    <n v="8.3308499999475316E-2"/>
    <n v="0.10511133155825116"/>
    <n v="9.6917474999478753E-2"/>
    <n v="9.6968653535598956E-2"/>
    <x v="22"/>
    <n v="-2.1751653022655637E-2"/>
    <n v="1.6228588601929746E-3"/>
    <n v="1.6735912081084985"/>
  </r>
  <r>
    <s v="04-02-102-1"/>
    <x v="19"/>
    <s v="13-257"/>
    <n v="4001"/>
    <n v="8"/>
    <n v="1"/>
    <n v="10.149993896484375"/>
    <n v="20"/>
    <n v="3"/>
    <n v="0.12179999999989377"/>
    <n v="0.10498249645195783"/>
    <n v="9.6917474999478753E-2"/>
    <n v="9.6968653535598956E-2"/>
    <x v="19"/>
    <n v="1.6868682084056147E-2"/>
    <n v="7.3386080624237449E-3"/>
    <n v="7.568020999414629"/>
  </r>
  <r>
    <s v="04-02-102-1"/>
    <x v="19"/>
    <s v="13-257"/>
    <n v="4001"/>
    <n v="8"/>
    <n v="3"/>
    <n v="12.099998474121094"/>
    <n v="20.599990844726562"/>
    <n v="2"/>
    <n v="0.15404267999838339"/>
    <n v="0.10498249645195783"/>
    <n v="9.6917474999478753E-2"/>
    <n v="9.6968653535598956E-2"/>
    <x v="19"/>
    <n v="4.9111362082545768E-2"/>
    <n v="1.2175010062197188E-2"/>
    <n v="12.555614230249697"/>
  </r>
  <r>
    <s v="04-02-102-1"/>
    <x v="19"/>
    <s v="13-257"/>
    <n v="4001"/>
    <n v="8"/>
    <n v="4"/>
    <n v="10.149993896484375"/>
    <n v="19.099990844726563"/>
    <n v="2"/>
    <n v="0.11108464499920956"/>
    <n v="0.10498249645195783"/>
    <n v="9.6917474999478753E-2"/>
    <n v="9.6968653535598956E-2"/>
    <x v="19"/>
    <n v="6.1533270833719345E-3"/>
    <n v="5.7313048123211127E-3"/>
    <n v="5.9104716868292355"/>
  </r>
  <r>
    <s v="04-02-102-1"/>
    <x v="19"/>
    <s v="13-257"/>
    <n v="4001"/>
    <n v="8"/>
    <n v="5"/>
    <n v="10.349998474121094"/>
    <n v="17.699996948242188"/>
    <n v="2"/>
    <n v="9.7276544999658654E-2"/>
    <n v="0.10498249645195783"/>
    <n v="9.6917474999478753E-2"/>
    <n v="9.6968653535598956E-2"/>
    <x v="19"/>
    <n v="-7.6547729161789702E-3"/>
    <n v="3.6600898123884769E-3"/>
    <n v="3.7745082342973766"/>
  </r>
  <r>
    <s v="04-02-102-1"/>
    <x v="19"/>
    <s v="13-257"/>
    <n v="4001"/>
    <n v="8"/>
    <n v="6"/>
    <n v="10.599998474121094"/>
    <n v="21"/>
    <n v="3"/>
    <n v="0.1402379999999539"/>
    <n v="0.10498249645195783"/>
    <n v="9.6917474999478753E-2"/>
    <n v="9.6968653535598956E-2"/>
    <x v="19"/>
    <n v="3.5306682084116275E-2"/>
    <n v="1.0104308062432763E-2"/>
    <n v="10.420179814833963"/>
  </r>
  <r>
    <s v="13-02-105-1"/>
    <x v="23"/>
    <s v="."/>
    <n v="13001"/>
    <n v="8"/>
    <n v="1"/>
    <n v="10.449996948242187"/>
    <n v="20.199996948242187"/>
    <n v="2"/>
    <n v="0.12792053999874042"/>
    <n v="9.6586076755536043E-2"/>
    <n v="9.6917474999478753E-2"/>
    <n v="9.6968653535598956E-2"/>
    <x v="23"/>
    <n v="3.1385641779324583E-2"/>
    <n v="4.4783001988609392E-3"/>
    <n v="4.6182967748612436"/>
  </r>
  <r>
    <s v="13-02-105-1"/>
    <x v="23"/>
    <s v="."/>
    <n v="13001"/>
    <n v="8"/>
    <n v="2"/>
    <n v="9.2999954223632812"/>
    <n v="15.299995422363281"/>
    <n v="1"/>
    <n v="6.5311109999129258E-2"/>
    <n v="9.6586076755536043E-2"/>
    <n v="9.6917474999478753E-2"/>
    <n v="9.6968653535598956E-2"/>
    <x v="23"/>
    <n v="-3.1223788220286583E-2"/>
    <n v="-4.9131143010807355E-3"/>
    <n v="-5.0667036428190082"/>
  </r>
  <r>
    <s v="13-02-105-1"/>
    <x v="23"/>
    <s v="."/>
    <n v="13001"/>
    <n v="8"/>
    <n v="3"/>
    <n v="10.299995422363281"/>
    <n v="17"/>
    <n v="1"/>
    <n v="8.9300999999977648E-2"/>
    <n v="9.6586076755536043E-2"/>
    <n v="9.6917474999478753E-2"/>
    <n v="9.6968653535598956E-2"/>
    <x v="23"/>
    <n v="-7.2338982194381923E-3"/>
    <n v="-1.3146308009534763E-3"/>
    <n v="-1.3557276016737216"/>
  </r>
  <r>
    <s v="13-02-779-1"/>
    <x v="7"/>
    <s v="13-241"/>
    <n v="13001"/>
    <n v="8"/>
    <n v="1"/>
    <n v="10.25"/>
    <n v="15.699996948242188"/>
    <n v="1"/>
    <n v="7.579567499942641E-2"/>
    <n v="8.3757013329441451E-2"/>
    <n v="9.6917474999478753E-2"/>
    <n v="9.6968653535598956E-2"/>
    <x v="7"/>
    <n v="-7.9101597938948387E-3"/>
    <n v="-9.1135080927787285E-3"/>
    <n v="-9.3984063514226204"/>
  </r>
  <r>
    <s v="13-02-779-1"/>
    <x v="7"/>
    <s v="13-241"/>
    <n v="13001"/>
    <n v="8"/>
    <n v="2"/>
    <n v="8.9499969482421875"/>
    <n v="14.299995422363281"/>
    <n v="1"/>
    <n v="5.490556499989907E-2"/>
    <n v="8.3757013329441451E-2"/>
    <n v="9.6917474999478753E-2"/>
    <n v="9.6968653535598956E-2"/>
    <x v="7"/>
    <n v="-2.8800269793422165E-2"/>
    <n v="-1.2247024592707826E-2"/>
    <n v="-12.629880013969382"/>
  </r>
  <r>
    <s v="13-02-779-1"/>
    <x v="7"/>
    <s v="13-241"/>
    <n v="13001"/>
    <n v="8"/>
    <n v="3"/>
    <n v="9.5"/>
    <n v="14.5"/>
    <n v="3"/>
    <n v="5.9921249999661086E-2"/>
    <n v="8.3757013329441451E-2"/>
    <n v="9.6917474999478753E-2"/>
    <n v="9.6968653535598956E-2"/>
    <x v="7"/>
    <n v="-2.3784584793660163E-2"/>
    <n v="-1.1494671842743526E-2"/>
    <n v="-11.854007891863347"/>
  </r>
  <r>
    <s v="13-02-779-1"/>
    <x v="7"/>
    <s v="13-241"/>
    <n v="13001"/>
    <n v="8"/>
    <n v="4"/>
    <n v="10.599998474121094"/>
    <n v="14.799995422363281"/>
    <n v="1"/>
    <n v="6.9654719999562076E-2"/>
    <n v="8.3757013329441451E-2"/>
    <n v="9.6917474999478753E-2"/>
    <n v="9.6968653535598956E-2"/>
    <x v="7"/>
    <n v="-1.4051114793759173E-2"/>
    <n v="-1.0034651342758378E-2"/>
    <n v="-10.348345549703312"/>
  </r>
  <r>
    <s v="13-02-779-1"/>
    <x v="7"/>
    <s v="13-241"/>
    <n v="13001"/>
    <n v="8"/>
    <n v="5"/>
    <n v="10.699996948242188"/>
    <n v="16.699996948242188"/>
    <n v="3"/>
    <n v="8.9523689999623457E-2"/>
    <n v="8.3757013329441451E-2"/>
    <n v="9.6917474999478753E-2"/>
    <n v="9.6968653535598956E-2"/>
    <x v="7"/>
    <n v="5.8178552063022082E-3"/>
    <n v="-7.0543058427491711E-3"/>
    <n v="-7.2748311805313532"/>
  </r>
  <r>
    <s v="13-02-779-1"/>
    <x v="7"/>
    <s v="13-241"/>
    <n v="13001"/>
    <n v="8"/>
    <n v="6"/>
    <n v="9.6999969482421875"/>
    <n v="15.299995422363281"/>
    <n v="3"/>
    <n v="6.8120189999717695E-2"/>
    <n v="8.3757013329441451E-2"/>
    <n v="9.6917474999478753E-2"/>
    <n v="9.6968653535598956E-2"/>
    <x v="7"/>
    <n v="-1.5585644793603554E-2"/>
    <n v="-1.0264830842735035E-2"/>
    <n v="-10.585720713309305"/>
  </r>
  <r>
    <s v="13-07-288-1"/>
    <x v="24"/>
    <s v="."/>
    <n v="13001"/>
    <n v="8"/>
    <n v="1"/>
    <n v="10.599998474121094"/>
    <n v="17.899993896484375"/>
    <n v="3"/>
    <n v="0.10189037999953143"/>
    <n v="9.9731719532208468E-2"/>
    <n v="9.6917474999478753E-2"/>
    <n v="9.6968653535598956E-2"/>
    <x v="24"/>
    <n v="2.2098390034431675E-3"/>
    <n v="1.9893154484821826E-3"/>
    <n v="2.0515036312759243"/>
  </r>
  <r>
    <s v="13-07-288-1"/>
    <x v="24"/>
    <s v="."/>
    <n v="13001"/>
    <n v="8"/>
    <n v="2"/>
    <n v="10.299995422363281"/>
    <n v="16.899993896484375"/>
    <n v="2"/>
    <n v="8.8253489999260637E-2"/>
    <n v="9.9731719532208468E-2"/>
    <n v="9.6917474999478753E-2"/>
    <n v="9.6968653535598956E-2"/>
    <x v="24"/>
    <n v="-1.1427050996827628E-2"/>
    <n v="-5.6218051558437013E-5"/>
    <n v="-5.7975489509915018E-2"/>
  </r>
  <r>
    <s v="13-07-288-1"/>
    <x v="24"/>
    <s v="."/>
    <n v="13001"/>
    <n v="8"/>
    <n v="4"/>
    <n v="9.8499984741210937"/>
    <n v="17"/>
    <n v="3"/>
    <n v="8.5399499999766704E-2"/>
    <n v="9.9731719532208468E-2"/>
    <n v="9.6917474999478753E-2"/>
    <n v="9.6968653535598956E-2"/>
    <x v="24"/>
    <n v="-1.4281040996321562E-2"/>
    <n v="-4.8431655148252701E-4"/>
    <n v="-0.4994568180785614"/>
  </r>
  <r>
    <s v="13-07-288-1"/>
    <x v="24"/>
    <s v="."/>
    <n v="13001"/>
    <n v="8"/>
    <n v="5"/>
    <n v="10.699996948242188"/>
    <n v="19.399993896484375"/>
    <n v="2"/>
    <n v="0.1208115599993107"/>
    <n v="9.9731719532208468E-2"/>
    <n v="9.6917474999478753E-2"/>
    <n v="9.6968653535598956E-2"/>
    <x v="24"/>
    <n v="2.1131019003222437E-2"/>
    <n v="4.8274924484490722E-3"/>
    <n v="4.9784051571643326"/>
  </r>
  <r>
    <s v="13-07-288-1"/>
    <x v="24"/>
    <s v="."/>
    <n v="13001"/>
    <n v="8"/>
    <n v="6"/>
    <n v="8.6999969482421875"/>
    <n v="19.699996948242188"/>
    <n v="2"/>
    <n v="0.10129148999931203"/>
    <n v="9.9731719532208468E-2"/>
    <n v="9.6917474999478753E-2"/>
    <n v="9.6968653535598956E-2"/>
    <x v="24"/>
    <n v="1.6109490032237689E-3"/>
    <n v="1.8994819484492726E-3"/>
    <n v="1.9588618375029185"/>
  </r>
  <r>
    <s v="13-07-760-1"/>
    <x v="15"/>
    <s v="."/>
    <n v="13001"/>
    <n v="8"/>
    <n v="1"/>
    <n v="9.1999969482421875"/>
    <n v="11.899993896484375"/>
    <n v="3"/>
    <n v="3.9084359999833396E-2"/>
    <n v="0.12108554345769552"/>
    <n v="9.6917474999478753E-2"/>
    <n v="9.6968653535598956E-2"/>
    <x v="15"/>
    <n v="-8.195000492174194E-2"/>
    <n v="2.1776332149966507E-3"/>
    <n v="2.245708417717899"/>
  </r>
  <r>
    <s v="13-07-760-1"/>
    <x v="15"/>
    <s v="."/>
    <n v="13001"/>
    <n v="8"/>
    <n v="2"/>
    <n v="10.799995422363281"/>
    <n v="23"/>
    <n v="3"/>
    <n v="0.17139599999973143"/>
    <n v="0.12108554345769552"/>
    <n v="9.6917474999478753E-2"/>
    <n v="9.6968653535598956E-2"/>
    <x v="15"/>
    <n v="5.0361635078156108E-2"/>
    <n v="2.2024379214981356E-2"/>
    <n v="22.712885465503351"/>
  </r>
  <r>
    <s v="13-07-760-1"/>
    <x v="15"/>
    <s v="."/>
    <n v="13001"/>
    <n v="8"/>
    <n v="3"/>
    <n v="11"/>
    <n v="16.29998779296875"/>
    <n v="3"/>
    <n v="8.7677699999403558E-2"/>
    <n v="0.12108554345769552"/>
    <n v="9.6917474999478753E-2"/>
    <n v="9.6968653535598956E-2"/>
    <x v="15"/>
    <n v="-3.3356664922171778E-2"/>
    <n v="9.4666342149321743E-3"/>
    <n v="9.7625715834620728"/>
  </r>
  <r>
    <s v="13-07-760-1"/>
    <x v="15"/>
    <s v="."/>
    <n v="13001"/>
    <n v="8"/>
    <n v="4"/>
    <n v="11.5"/>
    <n v="23.199996948242188"/>
    <n v="3"/>
    <n v="0.18569279999974242"/>
    <n v="0.12108554345769552"/>
    <n v="9.6917474999478753E-2"/>
    <n v="9.6968653535598956E-2"/>
    <x v="15"/>
    <n v="6.4658435078167098E-2"/>
    <n v="2.4168899214983004E-2"/>
    <n v="24.924445512807047"/>
  </r>
  <r>
    <s v="13-07-760-1"/>
    <x v="15"/>
    <s v="."/>
    <n v="13001"/>
    <n v="8"/>
    <n v="5"/>
    <n v="10.849998474121094"/>
    <n v="17"/>
    <n v="1"/>
    <n v="9.4069499999932304E-2"/>
    <n v="0.12108554345769552"/>
    <n v="9.6917474999478753E-2"/>
    <n v="9.6968653535598956E-2"/>
    <x v="15"/>
    <n v="-2.6964864921643017E-2"/>
    <n v="1.0425404215011489E-2"/>
    <n v="10.751313785319432"/>
  </r>
  <r>
    <s v="13-07-760-1"/>
    <x v="15"/>
    <s v="."/>
    <n v="13001"/>
    <n v="8"/>
    <n v="6"/>
    <n v="10.549995422363281"/>
    <n v="20.899993896484375"/>
    <n v="3"/>
    <n v="0.13825036499838461"/>
    <n v="0.12108554345769552"/>
    <n v="9.6917474999478753E-2"/>
    <n v="9.6968653535598956E-2"/>
    <x v="15"/>
    <n v="1.721600007680929E-2"/>
    <n v="1.7052533964779334E-2"/>
    <n v="17.585614879677628"/>
  </r>
  <r>
    <s v="998"/>
    <x v="6"/>
    <s v="."/>
    <n v="98"/>
    <n v="9"/>
    <n v="1"/>
    <n v="9.149993896484375"/>
    <n v="13.799995422363281"/>
    <n v="3"/>
    <n v="5.2275779999945371E-2"/>
    <n v="6.5476370204997289E-2"/>
    <n v="0.1053766091661351"/>
    <n v="9.6968653535598956E-2"/>
    <x v="6"/>
    <n v="-2.1608545835588064E-2"/>
    <n v="-2.213665187369921E-2"/>
    <n v="-22.828667890672982"/>
  </r>
  <r>
    <s v="998"/>
    <x v="6"/>
    <s v="."/>
    <n v="98"/>
    <n v="9"/>
    <n v="2"/>
    <n v="4.5"/>
    <n v="3.2999992370605469"/>
    <n v="3"/>
    <n v="1.4701499999887346E-3"/>
    <n v="6.5476370204997289E-2"/>
    <n v="0.1053766091661351"/>
    <n v="9.6968653535598956E-2"/>
    <x v="6"/>
    <n v="-7.24141758355447E-2"/>
    <n v="-2.9757496373692703E-2"/>
    <n v="-30.68774834825172"/>
  </r>
  <r>
    <s v="998"/>
    <x v="6"/>
    <s v="."/>
    <n v="98"/>
    <n v="9"/>
    <n v="3"/>
    <n v="10.549995422363281"/>
    <n v="18"/>
    <n v="3"/>
    <n v="0.10254599999916536"/>
    <n v="6.5476370204997289E-2"/>
    <n v="0.1053766091661351"/>
    <n v="9.6968653535598956E-2"/>
    <x v="6"/>
    <n v="2.8661674163631926E-2"/>
    <n v="-1.4596118873816212E-2"/>
    <n v="-15.052409558783562"/>
  </r>
  <r>
    <s v="998"/>
    <x v="6"/>
    <s v="."/>
    <n v="98"/>
    <n v="9"/>
    <n v="4"/>
    <n v="11"/>
    <n v="19.5"/>
    <n v="3"/>
    <n v="0.12548249999963446"/>
    <n v="6.5476370204997289E-2"/>
    <n v="0.1053766091661351"/>
    <n v="9.6968653535598956E-2"/>
    <x v="6"/>
    <n v="5.1598174164101021E-2"/>
    <n v="-1.1155643873745846E-2"/>
    <n v="-11.504381536710115"/>
  </r>
  <r>
    <s v="998"/>
    <x v="6"/>
    <s v="."/>
    <n v="98"/>
    <n v="9"/>
    <n v="5"/>
    <n v="8.0999984741210937"/>
    <n v="9"/>
    <n v="3"/>
    <n v="1.968299999998635E-2"/>
    <n v="6.5476370204997289E-2"/>
    <n v="0.1053766091661351"/>
    <n v="9.6968653535598956E-2"/>
    <x v="6"/>
    <n v="-5.4201325835547084E-2"/>
    <n v="-2.7025568873693062E-2"/>
    <n v="-27.870417798233618"/>
  </r>
  <r>
    <s v="04-02-14-2"/>
    <x v="25"/>
    <s v="."/>
    <n v="4001"/>
    <n v="9"/>
    <n v="1"/>
    <n v="10.099998474121094"/>
    <n v="20.5"/>
    <n v="3"/>
    <n v="0.1273357499994745"/>
    <n v="9.1609026837085841E-2"/>
    <n v="0.1053766091661351"/>
    <n v="9.6968653535598956E-2"/>
    <x v="25"/>
    <n v="2.7318767531852514E-2"/>
    <n v="8.8203911067000857E-4"/>
    <n v="0.90961262068694804"/>
  </r>
  <r>
    <s v="04-02-14-2"/>
    <x v="25"/>
    <s v="."/>
    <n v="4001"/>
    <n v="9"/>
    <n v="2"/>
    <n v="10.149993896484375"/>
    <n v="18.5"/>
    <n v="2"/>
    <n v="0.10421512499942764"/>
    <n v="9.1609026837085841E-2"/>
    <n v="0.1053766091661351"/>
    <n v="9.6968653535598956E-2"/>
    <x v="25"/>
    <n v="4.198142531805657E-3"/>
    <n v="-2.5860546393370199E-3"/>
    <n v="-2.66689754373833"/>
  </r>
  <r>
    <s v="04-02-14-2"/>
    <x v="25"/>
    <s v="."/>
    <n v="4001"/>
    <n v="9"/>
    <n v="4"/>
    <n v="10"/>
    <n v="13.799995422363281"/>
    <n v="2"/>
    <n v="5.7131999999910477E-2"/>
    <n v="9.1609026837085841E-2"/>
    <n v="0.1053766091661351"/>
    <n v="9.6968653535598956E-2"/>
    <x v="25"/>
    <n v="-4.288498246771151E-2"/>
    <n v="-9.6485233892645954E-3"/>
    <n v="-9.950146812879531"/>
  </r>
  <r>
    <s v="04-02-14-2"/>
    <x v="25"/>
    <s v="."/>
    <n v="4001"/>
    <n v="9"/>
    <n v="5"/>
    <n v="10.849998474121094"/>
    <n v="19.199996948242187"/>
    <n v="1"/>
    <n v="0.11999231999925541"/>
    <n v="9.1609026837085841E-2"/>
    <n v="0.1053766091661351"/>
    <n v="9.6968653535598956E-2"/>
    <x v="25"/>
    <n v="1.9975337531633428E-2"/>
    <n v="-2.1947538936285468E-4"/>
    <n v="-0.22633643075417281"/>
  </r>
  <r>
    <s v="04-02-14-2"/>
    <x v="25"/>
    <s v="."/>
    <n v="4001"/>
    <n v="9"/>
    <n v="6"/>
    <n v="10.399993896484375"/>
    <n v="18.599990844726562"/>
    <n v="3"/>
    <n v="0.10793951999949059"/>
    <n v="9.1609026837085841E-2"/>
    <n v="0.1053766091661351"/>
    <n v="9.6968653535598956E-2"/>
    <x v="25"/>
    <n v="7.9225375318685981E-3"/>
    <n v="-2.0273953893275788E-3"/>
    <n v="-2.0907739928380931"/>
  </r>
  <r>
    <s v="04-02-100-1"/>
    <x v="13"/>
    <s v="13-259"/>
    <n v="4001"/>
    <n v="9"/>
    <n v="1"/>
    <n v="10.299995422363281"/>
    <n v="19.5"/>
    <n v="3"/>
    <n v="0.11749724999936006"/>
    <n v="0.11291944754405683"/>
    <n v="0.1053766091661351"/>
    <n v="9.6968653535598956E-2"/>
    <x v="13"/>
    <n v="-3.8301531752329143E-3"/>
    <n v="8.9959534287897894E-3"/>
    <n v="9.2771767997038452"/>
  </r>
  <r>
    <s v="04-02-100-1"/>
    <x v="13"/>
    <s v="13-259"/>
    <n v="4001"/>
    <n v="9"/>
    <n v="2"/>
    <n v="11.599998474121094"/>
    <n v="19.899993896484375"/>
    <n v="3"/>
    <n v="0.13781147999907262"/>
    <n v="0.11291944754405683"/>
    <n v="0.1053766091661351"/>
    <n v="9.6968653535598956E-2"/>
    <x v="13"/>
    <n v="1.6484076824479638E-2"/>
    <n v="1.2043087928746673E-2"/>
    <n v="12.419568066215785"/>
  </r>
  <r>
    <s v="04-02-100-1"/>
    <x v="13"/>
    <s v="13-259"/>
    <n v="4001"/>
    <n v="9"/>
    <n v="3"/>
    <n v="11.349998474121094"/>
    <n v="19.79998779296875"/>
    <n v="2"/>
    <n v="0.13348961999872699"/>
    <n v="0.11291944754405683"/>
    <n v="0.1053766091661351"/>
    <n v="9.6968653535598956E-2"/>
    <x v="13"/>
    <n v="1.2162216824134015E-2"/>
    <n v="1.1394808928694829E-2"/>
    <n v="11.751023153592193"/>
  </r>
  <r>
    <s v="04-02-100-1"/>
    <x v="13"/>
    <s v="13-259"/>
    <n v="4001"/>
    <n v="9"/>
    <n v="4"/>
    <n v="11.199996948242188"/>
    <n v="20"/>
    <n v="3"/>
    <n v="0.13439999999900465"/>
    <n v="0.11291944754405683"/>
    <n v="0.1053766091661351"/>
    <n v="9.6968653535598956E-2"/>
    <x v="13"/>
    <n v="1.307259682441167E-2"/>
    <n v="1.1531365928736477E-2"/>
    <n v="11.891849075230381"/>
  </r>
  <r>
    <s v="04-02-100-1"/>
    <x v="13"/>
    <s v="13-259"/>
    <n v="4001"/>
    <n v="9"/>
    <n v="6"/>
    <n v="10.349998474121094"/>
    <n v="19.899993896484375"/>
    <n v="3"/>
    <n v="0.1229611049993764"/>
    <n v="0.11291944754405683"/>
    <n v="0.1053766091661351"/>
    <n v="9.6968653535598956E-2"/>
    <x v="13"/>
    <n v="1.6337018247834234E-3"/>
    <n v="9.81553167879224E-3"/>
    <n v="10.122375964711916"/>
  </r>
  <r>
    <s v="13-02-105-1"/>
    <x v="23"/>
    <s v="."/>
    <n v="13001"/>
    <n v="9"/>
    <n v="1"/>
    <n v="10.149993896484375"/>
    <n v="19.29998779296875"/>
    <n v="3"/>
    <n v="0.11342320499989"/>
    <n v="9.6586076755536043E-2"/>
    <n v="0.1053766091661351"/>
    <n v="9.6968653535598956E-2"/>
    <x v="23"/>
    <n v="8.4291726138178147E-3"/>
    <n v="1.0348298240349246E-3"/>
    <n v="1.0671797393319686"/>
  </r>
  <r>
    <s v="13-02-105-1"/>
    <x v="23"/>
    <s v="."/>
    <n v="13001"/>
    <n v="9"/>
    <n v="2"/>
    <n v="8.5499954223632812"/>
    <n v="8.2999954223632812"/>
    <n v="3"/>
    <n v="1.7670284999894648E-2"/>
    <n v="9.6586076755536043E-2"/>
    <n v="0.1053766091661351"/>
    <n v="9.6968653535598956E-2"/>
    <x v="23"/>
    <n v="-8.7323747386177555E-2"/>
    <n v="-1.332810817596438E-2"/>
    <n v="-13.744759455767207"/>
  </r>
  <r>
    <s v="13-02-105-1"/>
    <x v="23"/>
    <s v="."/>
    <n v="13001"/>
    <n v="9"/>
    <n v="3"/>
    <n v="10.25"/>
    <n v="16.199996948242187"/>
    <n v="3"/>
    <n v="8.0700299999989511E-2"/>
    <n v="9.6586076755536043E-2"/>
    <n v="0.1053766091661351"/>
    <n v="9.6968653535598956E-2"/>
    <x v="23"/>
    <n v="-2.4293732386082678E-2"/>
    <n v="-3.873605925950149E-3"/>
    <n v="-3.9946990957527095"/>
  </r>
  <r>
    <s v="13-02-105-1"/>
    <x v="23"/>
    <s v="."/>
    <n v="13001"/>
    <n v="9"/>
    <n v="4"/>
    <n v="10.449996948242187"/>
    <n v="13"/>
    <n v="3"/>
    <n v="5.2981499999987136E-2"/>
    <n v="9.6586076755536043E-2"/>
    <n v="0.1053766091661351"/>
    <n v="9.6968653535598956E-2"/>
    <x v="23"/>
    <n v="-5.2012532386085067E-2"/>
    <n v="-8.0314259259505073E-3"/>
    <n v="-8.2824971092354343"/>
  </r>
  <r>
    <s v="13-02-105-1"/>
    <x v="23"/>
    <s v="."/>
    <n v="13001"/>
    <n v="9"/>
    <n v="5"/>
    <n v="10.699996948242188"/>
    <n v="18.699996948242188"/>
    <n v="3"/>
    <n v="0.11225048999949649"/>
    <n v="9.6586076755536043E-2"/>
    <n v="0.1053766091661351"/>
    <n v="9.6968653535598956E-2"/>
    <x v="23"/>
    <n v="7.2564576134243053E-3"/>
    <n v="8.589225739758982E-4"/>
    <n v="0.88577343570164369"/>
  </r>
  <r>
    <s v="13-02-105-1"/>
    <x v="23"/>
    <s v="."/>
    <n v="13001"/>
    <n v="9"/>
    <n v="6"/>
    <n v="10.099998474121094"/>
    <n v="14.699996948242188"/>
    <n v="1"/>
    <n v="6.547526999929687E-2"/>
    <n v="9.6586076755536043E-2"/>
    <n v="0.1053766091661351"/>
    <n v="9.6968653535598956E-2"/>
    <x v="23"/>
    <n v="-3.9518762386775333E-2"/>
    <n v="-6.1573604260540477E-3"/>
    <n v="-6.3498462663437616"/>
  </r>
  <r>
    <s v="13-02-146-1"/>
    <x v="26"/>
    <s v="."/>
    <n v="13001"/>
    <n v="9"/>
    <n v="1"/>
    <n v="9.1999969482421875"/>
    <n v="20.699996948242188"/>
    <n v="1"/>
    <n v="0.11826323999957822"/>
    <n v="0.13003416978938481"/>
    <n v="0.1053766091661351"/>
    <n v="9.6968653535598956E-2"/>
    <x v="26"/>
    <n v="-2.017888542034274E-2"/>
    <n v="1.6812476939220101E-2"/>
    <n v="17.33805340820571"/>
  </r>
  <r>
    <s v="13-02-146-1"/>
    <x v="26"/>
    <s v="."/>
    <n v="13001"/>
    <n v="9"/>
    <n v="2"/>
    <n v="11.599998474121094"/>
    <n v="24.79998779296875"/>
    <n v="3"/>
    <n v="0.21403391999956511"/>
    <n v="0.13003416978938481"/>
    <n v="0.1053766091661351"/>
    <n v="9.6968653535598956E-2"/>
    <x v="26"/>
    <n v="7.5591794579644156E-2"/>
    <n v="3.1178078939218135E-2"/>
    <n v="32.15273988286544"/>
  </r>
  <r>
    <s v="13-02-146-1"/>
    <x v="26"/>
    <s v="."/>
    <n v="13001"/>
    <n v="9"/>
    <n v="3"/>
    <n v="11"/>
    <n v="22.29998779296875"/>
    <n v="3"/>
    <n v="0.16410569999970903"/>
    <n v="0.13003416978938481"/>
    <n v="0.1053766091661351"/>
    <n v="9.6968653535598956E-2"/>
    <x v="26"/>
    <n v="2.5663574579788073E-2"/>
    <n v="2.3688845939239721E-2"/>
    <n v="24.429385245143283"/>
  </r>
  <r>
    <s v="13-02-146-1"/>
    <x v="26"/>
    <s v="."/>
    <n v="13001"/>
    <n v="9"/>
    <n v="4"/>
    <n v="10.399993896484375"/>
    <n v="23.5"/>
    <n v="1"/>
    <n v="0.17230199999903562"/>
    <n v="0.13003416978938481"/>
    <n v="0.1053766091661351"/>
    <n v="9.6968653535598956E-2"/>
    <x v="26"/>
    <n v="3.3859874579114657E-2"/>
    <n v="2.491829093913871E-2"/>
    <n v="25.697264044190067"/>
  </r>
  <r>
    <s v="13-02-146-1"/>
    <x v="26"/>
    <s v="."/>
    <n v="13001"/>
    <n v="9"/>
    <n v="5"/>
    <n v="7.0499992370605469"/>
    <n v="10"/>
    <n v="1"/>
    <n v="2.1149999999806823E-2"/>
    <n v="0.13003416978938481"/>
    <n v="0.1053766091661351"/>
    <n v="9.6968653535598956E-2"/>
    <x v="26"/>
    <n v="-0.11729212542011415"/>
    <n v="2.2454909392543888E-3"/>
    <n v="2.3156874488620471"/>
  </r>
  <r>
    <s v="13-02-777-1"/>
    <x v="4"/>
    <s v="13-240"/>
    <n v="13001"/>
    <n v="9"/>
    <n v="1"/>
    <n v="10.349998474121094"/>
    <n v="20.099990844726563"/>
    <n v="3"/>
    <n v="0.12544510499901662"/>
    <n v="9.3022092243769838E-2"/>
    <n v="0.1053766091661351"/>
    <n v="9.6968653535598956E-2"/>
    <x v="4"/>
    <n v="2.4015057124710637E-2"/>
    <n v="1.2343217936091251E-3"/>
    <n v="1.2729080466771492"/>
  </r>
  <r>
    <s v="13-02-777-1"/>
    <x v="4"/>
    <s v="13-240"/>
    <n v="13001"/>
    <n v="9"/>
    <n v="2"/>
    <n v="9.7999954223632812"/>
    <n v="18.199996948242187"/>
    <n v="2"/>
    <n v="9.7384559999227349E-2"/>
    <n v="9.3022092243769838E-2"/>
    <n v="0.1053766091661351"/>
    <n v="9.6968653535598956E-2"/>
    <x v="4"/>
    <n v="-4.0454878750786349E-3"/>
    <n v="-2.9747599563592656E-3"/>
    <n v="-3.0677542153013162"/>
  </r>
  <r>
    <s v="13-02-777-1"/>
    <x v="4"/>
    <s v="13-240"/>
    <n v="13001"/>
    <n v="9"/>
    <n v="3"/>
    <n v="10.049995422363281"/>
    <n v="18.099990844726563"/>
    <n v="3"/>
    <n v="9.877441499975248E-2"/>
    <n v="9.3022092243769838E-2"/>
    <n v="0.1053766091661351"/>
    <n v="9.6968653535598956E-2"/>
    <x v="4"/>
    <n v="-2.6556328745535041E-3"/>
    <n v="-2.7662817062804961E-3"/>
    <n v="-2.8527587064668727"/>
  </r>
  <r>
    <s v="13-02-777-1"/>
    <x v="4"/>
    <s v="13-240"/>
    <n v="13001"/>
    <n v="9"/>
    <n v="4"/>
    <n v="10"/>
    <n v="16"/>
    <n v="1"/>
    <n v="7.6799999999821011E-2"/>
    <n v="9.3022092243769838E-2"/>
    <n v="0.1053766091661351"/>
    <n v="9.6968653535598956E-2"/>
    <x v="4"/>
    <n v="-2.4630047874484973E-2"/>
    <n v="-6.0624439562702165E-3"/>
    <n v="-6.2519626036104361"/>
  </r>
  <r>
    <s v="13-02-777-1"/>
    <x v="4"/>
    <s v="13-240"/>
    <n v="13001"/>
    <n v="9"/>
    <n v="5"/>
    <n v="10.199996948242187"/>
    <n v="20.5"/>
    <n v="3"/>
    <n v="0.12859649999882095"/>
    <n v="9.3022092243769838E-2"/>
    <n v="0.1053766091661351"/>
    <n v="9.6968653535598956E-2"/>
    <x v="4"/>
    <n v="2.7166452124514961E-2"/>
    <n v="1.7070310435797734E-3"/>
    <n v="1.7603947062677232"/>
  </r>
  <r>
    <s v="13-02-777-1"/>
    <x v="4"/>
    <s v="13-240"/>
    <n v="13001"/>
    <n v="9"/>
    <n v="6"/>
    <n v="10.199996948242187"/>
    <n v="19"/>
    <n v="2"/>
    <n v="0.11046599999917817"/>
    <n v="9.3022092243769838E-2"/>
    <n v="0.1053766091661351"/>
    <n v="9.6968653535598956E-2"/>
    <x v="4"/>
    <n v="9.0359521248721819E-3"/>
    <n v="-1.0125439563666431E-3"/>
    <n v="-1.0441971909973151"/>
  </r>
  <r>
    <s v="13-07-760-1"/>
    <x v="15"/>
    <s v="."/>
    <n v="13001"/>
    <n v="9"/>
    <n v="2"/>
    <n v="10.799995422363281"/>
    <n v="21.5"/>
    <n v="3"/>
    <n v="0.14976899999965099"/>
    <n v="0.12108554345769552"/>
    <n v="0.1053766091661351"/>
    <n v="9.6968653535598956E-2"/>
    <x v="15"/>
    <n v="2.0275500911419317E-2"/>
    <n v="1.751145908997084E-2"/>
    <n v="18.058886507630081"/>
  </r>
  <r>
    <s v="13-07-760-1"/>
    <x v="15"/>
    <s v="."/>
    <n v="13001"/>
    <n v="9"/>
    <n v="3"/>
    <n v="11.599998474121094"/>
    <n v="22.5"/>
    <n v="3"/>
    <n v="0.17617499999869324"/>
    <n v="0.12108554345769552"/>
    <n v="0.1053766091661351"/>
    <n v="9.6968653535598956E-2"/>
    <x v="15"/>
    <n v="4.6681500910461568E-2"/>
    <n v="2.1472359089827177E-2"/>
    <n v="22.14360858578312"/>
  </r>
  <r>
    <s v="13-07-760-1"/>
    <x v="15"/>
    <s v="."/>
    <n v="13001"/>
    <n v="9"/>
    <n v="4"/>
    <n v="10.399993896484375"/>
    <n v="18.599990844726562"/>
    <n v="3"/>
    <n v="0.10793951999949059"/>
    <n v="0.12108554345769552"/>
    <n v="0.1053766091661351"/>
    <n v="9.6968653535598956E-2"/>
    <x v="15"/>
    <n v="-2.1553979088741085E-2"/>
    <n v="1.1237037089946778E-2"/>
    <n v="11.588319194121281"/>
  </r>
  <r>
    <s v="13-07-760-1"/>
    <x v="15"/>
    <s v="."/>
    <n v="13001"/>
    <n v="9"/>
    <n v="5"/>
    <n v="10.899993896484375"/>
    <n v="19.599990844726562"/>
    <n v="1"/>
    <n v="0.12562031999914325"/>
    <n v="0.12108554345769552"/>
    <n v="0.1053766091661351"/>
    <n v="9.6968653535598956E-2"/>
    <x v="15"/>
    <n v="-3.8731790890884216E-3"/>
    <n v="1.3889157089894678E-2"/>
    <n v="14.323347374103442"/>
  </r>
  <r>
    <s v="04-02-9-1"/>
    <x v="27"/>
    <s v="13-262"/>
    <n v="4001"/>
    <n v="10"/>
    <n v="1"/>
    <n v="9.399993896484375"/>
    <n v="21.599990844726562"/>
    <n v="3"/>
    <n v="0.13156991999858292"/>
    <n v="0.12870699264737026"/>
    <n v="9.8193392608011534E-2"/>
    <n v="9.6968653535598956E-2"/>
    <x v="27"/>
    <n v="1.638188278800079E-3"/>
    <n v="1.9288731708882796E-2"/>
    <n v="19.891718617915583"/>
  </r>
  <r>
    <s v="04-02-9-1"/>
    <x v="27"/>
    <s v="13-262"/>
    <n v="4001"/>
    <n v="10"/>
    <n v="2"/>
    <n v="10.899993896484375"/>
    <n v="18.79998779296875"/>
    <n v="2"/>
    <n v="0.11557487999925797"/>
    <n v="0.12870699264737026"/>
    <n v="9.8193392608011534E-2"/>
    <n v="9.6968653535598956E-2"/>
    <x v="27"/>
    <n v="-1.4356851720524866E-2"/>
    <n v="1.6889475708984053E-2"/>
    <n v="17.417459243964462"/>
  </r>
  <r>
    <s v="04-02-9-1"/>
    <x v="27"/>
    <s v="13-262"/>
    <n v="4001"/>
    <n v="10"/>
    <n v="3"/>
    <n v="10.699996948242188"/>
    <n v="19.79998779296875"/>
    <n v="3"/>
    <n v="0.12584483999853546"/>
    <n v="0.12870699264737026"/>
    <n v="9.8193392608011534E-2"/>
    <n v="9.6968653535598956E-2"/>
    <x v="27"/>
    <n v="-4.0868917212473765E-3"/>
    <n v="1.8429969708875678E-2"/>
    <n v="19.006110775901103"/>
  </r>
  <r>
    <s v="04-02-9-1"/>
    <x v="27"/>
    <s v="13-262"/>
    <n v="4001"/>
    <n v="10"/>
    <n v="4"/>
    <n v="10.949996948242188"/>
    <n v="17.399993896484375"/>
    <n v="3"/>
    <n v="9.9456659999304975E-2"/>
    <n v="0.12870699264737026"/>
    <n v="9.8193392608011534E-2"/>
    <n v="9.6968653535598956E-2"/>
    <x v="27"/>
    <n v="-3.0475071720477878E-2"/>
    <n v="1.4471742708991101E-2"/>
    <n v="14.924145258630679"/>
  </r>
  <r>
    <s v="04-02-9-1"/>
    <x v="27"/>
    <s v="13-262"/>
    <n v="4001"/>
    <n v="10"/>
    <n v="6"/>
    <n v="9.0499954223632812"/>
    <n v="14.5"/>
    <n v="3"/>
    <n v="5.7082874999650812E-2"/>
    <n v="0.12870699264737026"/>
    <n v="9.8193392608011534E-2"/>
    <n v="9.6968653535598956E-2"/>
    <x v="27"/>
    <n v="-7.2848856720132041E-2"/>
    <n v="8.1156749590429785E-3"/>
    <n v="8.3693798595064202"/>
  </r>
  <r>
    <s v="04-02-95-1"/>
    <x v="28"/>
    <s v="13-256"/>
    <n v="4001"/>
    <n v="10"/>
    <n v="1"/>
    <n v="9.7999954223632812"/>
    <n v="14.5"/>
    <n v="3"/>
    <n v="6.18134999999711E-2"/>
    <n v="9.6317615015039382E-2"/>
    <n v="9.8193392608011534E-2"/>
    <n v="9.6968653535598956E-2"/>
    <x v="28"/>
    <n v="-3.5728854087480846E-2"/>
    <n v="-5.7499512254578717E-3"/>
    <n v="-5.9297010072919702"/>
  </r>
  <r>
    <s v="04-02-95-1"/>
    <x v="28"/>
    <s v="13-256"/>
    <n v="4001"/>
    <n v="10"/>
    <n v="2"/>
    <n v="8.6999969482421875"/>
    <n v="15.5"/>
    <n v="3"/>
    <n v="6.2705249999453372E-2"/>
    <n v="9.6317615015039382E-2"/>
    <n v="9.8193392608011534E-2"/>
    <n v="9.6968653535598956E-2"/>
    <x v="28"/>
    <n v="-3.4837104087998574E-2"/>
    <n v="-5.6161887255355303E-3"/>
    <n v="-5.7917569449118167"/>
  </r>
  <r>
    <s v="04-02-95-1"/>
    <x v="28"/>
    <s v="13-256"/>
    <n v="4001"/>
    <n v="10"/>
    <n v="3"/>
    <n v="10.799995422363281"/>
    <n v="16.099990844726563"/>
    <n v="3"/>
    <n v="8.3984039999450033E-2"/>
    <n v="9.6317615015039382E-2"/>
    <n v="9.8193392608011534E-2"/>
    <n v="9.6968653535598956E-2"/>
    <x v="28"/>
    <n v="-1.3558314088001927E-2"/>
    <n v="-2.4243702255360333E-3"/>
    <n v="-2.500158697827028"/>
  </r>
  <r>
    <s v="04-02-95-1"/>
    <x v="28"/>
    <s v="13-256"/>
    <n v="4001"/>
    <n v="10"/>
    <n v="4"/>
    <n v="10.799995422363281"/>
    <n v="24.29998779296875"/>
    <n v="3"/>
    <n v="0.1913187599984667"/>
    <n v="9.6317615015039382E-2"/>
    <n v="9.8193392608011534E-2"/>
    <n v="9.6968653535598956E-2"/>
    <x v="28"/>
    <n v="9.3776405911014743E-2"/>
    <n v="1.3675837774316467E-2"/>
    <n v="14.10335946275238"/>
  </r>
  <r>
    <s v="04-02-95-1"/>
    <x v="28"/>
    <s v="13-256"/>
    <n v="4001"/>
    <n v="10"/>
    <n v="6"/>
    <n v="10.5"/>
    <n v="17.199996948242187"/>
    <n v="3"/>
    <n v="9.3189599999277561E-2"/>
    <n v="9.6317615015039382E-2"/>
    <n v="9.8193392608011534E-2"/>
    <n v="9.6968653535598956E-2"/>
    <x v="28"/>
    <n v="-4.3527540881743987E-3"/>
    <n v="-1.0435362255619043E-3"/>
    <n v="-1.0761583125198322"/>
  </r>
  <r>
    <s v="13-02-85-1"/>
    <x v="29"/>
    <s v="."/>
    <n v="13001"/>
    <n v="10"/>
    <n v="1"/>
    <n v="10.899993896484375"/>
    <n v="19.699996948242188"/>
    <n v="2"/>
    <n v="0.12690542999916943"/>
    <n v="0.14814326977336401"/>
    <n v="9.8193392608011534E-2"/>
    <n v="9.6968653535598956E-2"/>
    <x v="29"/>
    <n v="-2.2462578846607156E-2"/>
    <n v="2.7335382915667953E-2"/>
    <n v="28.189916966963594"/>
  </r>
  <r>
    <s v="13-02-85-1"/>
    <x v="29"/>
    <s v="."/>
    <n v="13001"/>
    <n v="10"/>
    <n v="2"/>
    <n v="11.299995422363281"/>
    <n v="18.899993896484375"/>
    <n v="3"/>
    <n v="0.1210941899998943"/>
    <n v="0.14814326977336401"/>
    <n v="9.8193392608011534E-2"/>
    <n v="9.6968653535598956E-2"/>
    <x v="29"/>
    <n v="-2.8273818845882273E-2"/>
    <n v="2.6463696915776685E-2"/>
    <n v="27.290981106653586"/>
  </r>
  <r>
    <s v="13-02-85-1"/>
    <x v="29"/>
    <s v="."/>
    <n v="13001"/>
    <n v="10"/>
    <n v="4"/>
    <n v="10"/>
    <n v="19.79998779296875"/>
    <n v="2"/>
    <n v="0.11761199999909877"/>
    <n v="0.14814326977336401"/>
    <n v="9.8193392608011534E-2"/>
    <n v="9.6968653535598956E-2"/>
    <x v="29"/>
    <n v="-3.17560088466778E-2"/>
    <n v="2.5941368415657359E-2"/>
    <n v="26.752324044732468"/>
  </r>
  <r>
    <s v="04-02-100-2"/>
    <x v="14"/>
    <s v="."/>
    <n v="4001"/>
    <n v="10"/>
    <n v="2"/>
    <n v="10.5"/>
    <n v="17.79998779296875"/>
    <n v="2"/>
    <n v="9.9804599999515631E-2"/>
    <n v="9.2559545508121316E-2"/>
    <n v="9.8193392608011534E-2"/>
    <n v="9.6968653535598956E-2"/>
    <x v="14"/>
    <n v="6.0203154189817365E-3"/>
    <n v="-1.7424175036393234E-3"/>
    <n v="-1.7968873858804795"/>
  </r>
  <r>
    <s v="04-02-100-2"/>
    <x v="14"/>
    <s v="."/>
    <n v="4001"/>
    <n v="10"/>
    <n v="3"/>
    <n v="10.199996948242187"/>
    <n v="20.199996948242187"/>
    <n v="2"/>
    <n v="0.12486023999917961"/>
    <n v="9.2559545508121316E-2"/>
    <n v="9.8193392608011534E-2"/>
    <n v="9.6968653535598956E-2"/>
    <x v="14"/>
    <n v="3.1075955418645718E-2"/>
    <n v="2.0159284963102739E-3"/>
    <n v="2.0789486321682191"/>
  </r>
  <r>
    <s v="04-02-100-2"/>
    <x v="14"/>
    <s v="."/>
    <n v="4001"/>
    <n v="10"/>
    <n v="6"/>
    <n v="9.6999969482421875"/>
    <n v="15.599998474121094"/>
    <n v="3"/>
    <n v="7.0817759999954433E-2"/>
    <n v="9.2559545508121316E-2"/>
    <n v="9.8193392608011534E-2"/>
    <n v="9.6968653535598956E-2"/>
    <x v="14"/>
    <n v="-2.2966524580579462E-2"/>
    <n v="-6.0904435035735033E-3"/>
    <n v="-6.2808374474722299"/>
  </r>
  <r>
    <s v="13-02-1006-1"/>
    <x v="30"/>
    <s v="13-253"/>
    <n v="13001"/>
    <n v="10"/>
    <n v="1"/>
    <n v="9.5"/>
    <n v="21.79998779296875"/>
    <n v="2"/>
    <n v="0.13544339999862132"/>
    <n v="9.7802128447300588E-2"/>
    <n v="9.8193392608011534E-2"/>
    <n v="9.6968653535598956E-2"/>
    <x v="30"/>
    <n v="3.6416532478908151E-2"/>
    <n v="5.9625648188572009E-3"/>
    <n v="6.1489611348148037"/>
  </r>
  <r>
    <s v="13-02-1006-1"/>
    <x v="30"/>
    <s v="13-253"/>
    <n v="13001"/>
    <n v="10"/>
    <n v="4"/>
    <n v="10.649993896484375"/>
    <n v="20.29998779296875"/>
    <n v="2"/>
    <n v="0.13166275499861513"/>
    <n v="9.7802128447300588E-2"/>
    <n v="9.8193392608011534E-2"/>
    <n v="9.6968653535598956E-2"/>
    <x v="30"/>
    <n v="3.2635887478901962E-2"/>
    <n v="5.3954680688562727E-3"/>
    <n v="5.5641363184191253"/>
  </r>
  <r>
    <s v="13-02-1006-1"/>
    <x v="30"/>
    <s v="13-253"/>
    <n v="13001"/>
    <n v="10"/>
    <n v="6"/>
    <n v="9.2999954223632812"/>
    <n v="12.699996948242188"/>
    <n v="2"/>
    <n v="4.4999909999660304E-2"/>
    <n v="9.7802128447300588E-2"/>
    <n v="9.8193392608011534E-2"/>
    <n v="9.6968653535598956E-2"/>
    <x v="30"/>
    <n v="-5.4026957520052862E-2"/>
    <n v="-7.6039586809869501E-3"/>
    <n v="-7.8416667693497448"/>
  </r>
  <r>
    <s v="13-02-788-1"/>
    <x v="5"/>
    <s v="13-251"/>
    <n v="13001"/>
    <n v="10"/>
    <n v="1"/>
    <n v="8.399993896484375"/>
    <n v="16.29998779296875"/>
    <n v="2"/>
    <n v="6.69538799993461E-2"/>
    <n v="0.10877580200348418"/>
    <n v="9.8193392608011534E-2"/>
    <n v="9.6968653535598956E-2"/>
    <x v="5"/>
    <n v="-4.3046661076550655E-2"/>
    <n v="6.2728991924853369E-4"/>
    <n v="0.64689969013362059"/>
  </r>
  <r>
    <s v="13-02-788-1"/>
    <x v="5"/>
    <s v="13-251"/>
    <n v="13001"/>
    <n v="10"/>
    <n v="4"/>
    <n v="9"/>
    <n v="11.699996948242188"/>
    <n v="3"/>
    <n v="3.6960299999918789E-2"/>
    <n v="0.10877580200348418"/>
    <n v="9.8193392608011534E-2"/>
    <n v="9.6968653535598956E-2"/>
    <x v="5"/>
    <n v="-7.3040241075977966E-2"/>
    <n v="-3.8717470806655637E-3"/>
    <n v="-3.9927821409257525"/>
  </r>
  <r>
    <s v="13-02-788-1"/>
    <x v="5"/>
    <s v="13-251"/>
    <n v="13001"/>
    <n v="10"/>
    <n v="5"/>
    <n v="9.5"/>
    <n v="18.599990844726562"/>
    <n v="1"/>
    <n v="9.859859999960463E-2"/>
    <n v="0.10877580200348418"/>
    <n v="9.8193392608011534E-2"/>
    <n v="9.6968653535598956E-2"/>
    <x v="5"/>
    <n v="-1.1401941076292124E-2"/>
    <n v="5.3739979192873131E-3"/>
    <n v="5.5419949884262554"/>
  </r>
  <r>
    <s v="13-02-788-1"/>
    <x v="5"/>
    <s v="13-251"/>
    <n v="13001"/>
    <n v="10"/>
    <n v="6"/>
    <n v="8.7999954223632812"/>
    <n v="15.099998474121094"/>
    <n v="2"/>
    <n v="6.0194639999735955E-2"/>
    <n v="0.10877580200348418"/>
    <n v="9.8193392608011534E-2"/>
    <n v="9.6968653535598956E-2"/>
    <x v="5"/>
    <n v="-4.98059010761608E-2"/>
    <n v="-3.8659608069298822E-4"/>
    <n v="-0.3986814981926729"/>
  </r>
  <r>
    <s v="04-02-14-2"/>
    <x v="25"/>
    <s v="."/>
    <n v="4001"/>
    <n v="11"/>
    <n v="3"/>
    <n v="9.0999984741210937"/>
    <n v="16"/>
    <n v="2"/>
    <n v="6.9887999999991735E-2"/>
    <n v="9.1609026837085841E-2"/>
    <n v="6.6843686249640655E-2"/>
    <n v="9.6968653535598956E-2"/>
    <x v="25"/>
    <n v="8.4039404488641944E-3"/>
    <n v="-1.9551849517782391E-3"/>
    <n v="-2.0163061778108067"/>
  </r>
  <r>
    <s v="04-02-14-2"/>
    <x v="25"/>
    <s v="."/>
    <n v="4001"/>
    <n v="11"/>
    <n v="4"/>
    <n v="9.25"/>
    <n v="14.699996948242188"/>
    <n v="2"/>
    <n v="5.9964974999729748E-2"/>
    <n v="9.1609026837085841E-2"/>
    <n v="6.6843686249640655E-2"/>
    <n v="9.6968653535598956E-2"/>
    <x v="25"/>
    <n v="-1.5190845513977924E-3"/>
    <n v="-3.4436387018175374E-3"/>
    <n v="-3.5512906246071725"/>
  </r>
  <r>
    <s v="04-02-14-2"/>
    <x v="25"/>
    <s v="."/>
    <n v="4001"/>
    <n v="11"/>
    <n v="5"/>
    <n v="7.5499992370605469"/>
    <n v="8.5"/>
    <n v="1"/>
    <n v="1.6364624999823718E-2"/>
    <n v="9.1609026837085841E-2"/>
    <n v="6.6843686249640655E-2"/>
    <n v="9.6968653535598956E-2"/>
    <x v="25"/>
    <n v="-4.5119434551303808E-2"/>
    <n v="-9.9836912018034397E-3"/>
    <n v="-10.295792338849219"/>
  </r>
  <r>
    <s v="04-02-14-2"/>
    <x v="25"/>
    <s v="."/>
    <n v="4001"/>
    <n v="11"/>
    <n v="6"/>
    <n v="10"/>
    <n v="16.79998779296875"/>
    <n v="3"/>
    <n v="8.4671999999955005E-2"/>
    <n v="9.1609026837085841E-2"/>
    <n v="6.6843686249640655E-2"/>
    <n v="9.6968653535598956E-2"/>
    <x v="25"/>
    <n v="2.3187940448827465E-2"/>
    <n v="2.6241504821625109E-4"/>
    <n v="0.27061843043939321"/>
  </r>
  <r>
    <s v="13-02-26-1"/>
    <x v="11"/>
    <s v="."/>
    <n v="13001"/>
    <n v="11"/>
    <n v="2"/>
    <n v="9.149993896484375"/>
    <n v="21.699996948242188"/>
    <n v="2"/>
    <n v="0.12925930499841343"/>
    <n v="9.5526115189124836E-2"/>
    <n v="6.6843686249640655E-2"/>
    <n v="9.6968653535598956E-2"/>
    <x v="11"/>
    <n v="6.3858157095246892E-2"/>
    <n v="8.7132005564025602E-3"/>
    <n v="8.9855847624034357"/>
  </r>
  <r>
    <s v="13-02-26-1"/>
    <x v="11"/>
    <s v="."/>
    <n v="13001"/>
    <n v="11"/>
    <n v="3"/>
    <n v="8.7999954223632812"/>
    <n v="14.199996948242187"/>
    <n v="3"/>
    <n v="5.3232959999604645E-2"/>
    <n v="9.5526115189124836E-2"/>
    <n v="6.6843686249640655E-2"/>
    <n v="9.6968653535598956E-2"/>
    <x v="11"/>
    <n v="-1.2168187903561889E-2"/>
    <n v="-2.6907511934187553E-3"/>
    <n v="-2.774867026931473"/>
  </r>
  <r>
    <s v="13-02-26-1"/>
    <x v="11"/>
    <s v="."/>
    <n v="13001"/>
    <n v="11"/>
    <n v="4"/>
    <n v="8.899993896484375"/>
    <n v="12.799995422363281"/>
    <n v="3"/>
    <n v="4.3745279999711784E-2"/>
    <n v="9.5526115189124836E-2"/>
    <n v="6.6843686249640655E-2"/>
    <n v="9.6968653535598956E-2"/>
    <x v="11"/>
    <n v="-2.1655867903454751E-2"/>
    <n v="-4.1139031934026848E-3"/>
    <n v="-4.2425083193430089"/>
  </r>
  <r>
    <s v="13-02-26-1"/>
    <x v="11"/>
    <s v="."/>
    <n v="13001"/>
    <n v="11"/>
    <n v="5"/>
    <n v="8.7999954223632812"/>
    <n v="17.29998779296875"/>
    <n v="3"/>
    <n v="7.9012559999682708E-2"/>
    <n v="9.5526115189124836E-2"/>
    <n v="6.6843686249640655E-2"/>
    <n v="9.6968653535598956E-2"/>
    <x v="11"/>
    <n v="1.3611412096516173E-2"/>
    <n v="1.1761888065929538E-3"/>
    <n v="1.2129577587267966"/>
  </r>
  <r>
    <s v="13-02-26-1"/>
    <x v="11"/>
    <s v="."/>
    <n v="13001"/>
    <n v="11"/>
    <n v="6"/>
    <n v="7.2999992370605469"/>
    <n v="11.599998474121094"/>
    <n v="3"/>
    <n v="2.9468639999777224E-2"/>
    <n v="9.5526115189124836E-2"/>
    <n v="6.6843686249640655E-2"/>
    <n v="9.6968653535598956E-2"/>
    <x v="11"/>
    <n v="-3.5932507903389324E-2"/>
    <n v="-6.2553991933928712E-3"/>
    <n v="-6.4509498330781714"/>
  </r>
  <r>
    <s v="04-02-102-1"/>
    <x v="19"/>
    <s v="13-257"/>
    <n v="4001"/>
    <n v="11"/>
    <n v="1"/>
    <n v="8.899993896484375"/>
    <n v="13.199996948242188"/>
    <n v="2"/>
    <n v="4.6522079999704147E-2"/>
    <n v="0.10498249645195783"/>
    <n v="6.6843686249640655E-2"/>
    <n v="9.6968653535598956E-2"/>
    <x v="19"/>
    <n v="-2.8335449166295393E-2"/>
    <n v="5.5798837487101328E-4"/>
    <n v="0.57543170346916861"/>
  </r>
  <r>
    <s v="04-02-102-1"/>
    <x v="19"/>
    <s v="13-257"/>
    <n v="4001"/>
    <n v="11"/>
    <n v="2"/>
    <n v="11.399993896484375"/>
    <n v="16.399993896484375"/>
    <n v="2"/>
    <n v="9.1984319999937725E-2"/>
    <n v="0.10498249645195783"/>
    <n v="6.6843686249640655E-2"/>
    <n v="9.6968653535598956E-2"/>
    <x v="19"/>
    <n v="1.7126790833938199E-2"/>
    <n v="7.3773243749060517E-3"/>
    <n v="7.6079476262890475"/>
  </r>
  <r>
    <s v="04-02-102-1"/>
    <x v="19"/>
    <s v="13-257"/>
    <n v="4001"/>
    <n v="11"/>
    <n v="4"/>
    <n v="7.7999992370605469"/>
    <n v="11.699996948242188"/>
    <n v="2"/>
    <n v="3.2032259999596135E-2"/>
    <n v="0.10498249645195783"/>
    <n v="6.6843686249640655E-2"/>
    <n v="9.6968653535598956E-2"/>
    <x v="19"/>
    <n v="-4.2825269166403404E-2"/>
    <n v="-1.6154846251451877E-3"/>
    <n v="-1.6659864463850824"/>
  </r>
  <r>
    <s v="04-02-102-1"/>
    <x v="19"/>
    <s v="13-257"/>
    <n v="4001"/>
    <n v="11"/>
    <n v="6"/>
    <n v="5.8999977111816406"/>
    <n v="5.1999969482421875"/>
    <n v="2"/>
    <n v="4.7860799999739356E-3"/>
    <n v="0.10498249645195783"/>
    <n v="6.6843686249640655E-2"/>
    <n v="9.6968653535598956E-2"/>
    <x v="19"/>
    <n v="-7.0071449166025604E-2"/>
    <n v="-5.7024116250885175E-3"/>
    <n v="-5.8806752668738032"/>
  </r>
  <r>
    <s v="13-02-146-1"/>
    <x v="26"/>
    <s v="."/>
    <n v="13001"/>
    <n v="11"/>
    <n v="1"/>
    <n v="9.2999954223632812"/>
    <n v="20.29998779296875"/>
    <n v="2"/>
    <n v="0.1149731099994824"/>
    <n v="0.13003416978938481"/>
    <n v="6.6843686249640655E-2"/>
    <n v="9.6968653535598956E-2"/>
    <x v="26"/>
    <n v="1.5063907496055892E-2"/>
    <n v="2.2098895876679896E-2"/>
    <n v="22.789731599776196"/>
  </r>
  <r>
    <s v="13-02-146-1"/>
    <x v="26"/>
    <s v="."/>
    <n v="13001"/>
    <n v="11"/>
    <n v="2"/>
    <n v="7.6999969482421875"/>
    <n v="10.399993896484375"/>
    <n v="2"/>
    <n v="2.4984959999983403E-2"/>
    <n v="0.13003416978938481"/>
    <n v="6.6843686249640655E-2"/>
    <n v="9.6968653535598956E-2"/>
    <x v="26"/>
    <n v="-7.4924242503443109E-2"/>
    <n v="8.6006733767550452E-3"/>
    <n v="8.8695398597007244"/>
  </r>
  <r>
    <s v="13-02-146-1"/>
    <x v="26"/>
    <s v="."/>
    <n v="13001"/>
    <n v="11"/>
    <n v="3"/>
    <n v="7.8999977111816406"/>
    <n v="19.599990844726562"/>
    <n v="1"/>
    <n v="9.1045919999487523E-2"/>
    <n v="0.13003416978938481"/>
    <n v="6.6843686249640655E-2"/>
    <n v="9.6968653535598956E-2"/>
    <x v="26"/>
    <n v="-8.8632825039389879E-3"/>
    <n v="1.8509817376680664E-2"/>
    <n v="19.088454569378314"/>
  </r>
  <r>
    <s v="13-02-146-1"/>
    <x v="26"/>
    <s v="."/>
    <n v="13001"/>
    <n v="11"/>
    <n v="6"/>
    <n v="8.2999954223632812"/>
    <n v="18.199996948242187"/>
    <n v="3"/>
    <n v="8.2478759999503382E-2"/>
    <n v="0.13003416978938481"/>
    <n v="6.6843686249640655E-2"/>
    <n v="9.6968653535598956E-2"/>
    <x v="26"/>
    <n v="-1.743044250392313E-2"/>
    <n v="1.7224743376683043E-2"/>
    <n v="17.763207746676123"/>
  </r>
  <r>
    <s v="13-02-788-1"/>
    <x v="5"/>
    <s v="13-251"/>
    <n v="13001"/>
    <n v="11"/>
    <n v="1"/>
    <n v="9.2999954223632812"/>
    <n v="13"/>
    <n v="3"/>
    <n v="4.7150999999757914E-2"/>
    <n v="0.10877580200348418"/>
    <n v="6.6843686249640655E-2"/>
    <n v="9.6968653535598956E-2"/>
    <x v="5"/>
    <n v="-3.1499834717767974E-2"/>
    <n v="2.3593138730659356E-3"/>
    <n v="2.4330686124251364"/>
  </r>
  <r>
    <s v="13-02-788-1"/>
    <x v="5"/>
    <s v="13-251"/>
    <n v="13001"/>
    <n v="11"/>
    <n v="2"/>
    <n v="9.6999969482421875"/>
    <n v="23.5"/>
    <n v="2"/>
    <n v="0.16070474999833095"/>
    <n v="0.10877580200348418"/>
    <n v="6.6843686249640655E-2"/>
    <n v="9.6968653535598956E-2"/>
    <x v="5"/>
    <n v="8.2053915280805079E-2"/>
    <n v="1.9392376372851895E-2"/>
    <n v="19.998603327757458"/>
  </r>
  <r>
    <s v="13-02-788-1"/>
    <x v="5"/>
    <s v="13-251"/>
    <n v="13001"/>
    <n v="11"/>
    <n v="4"/>
    <n v="7.8999977111816406"/>
    <n v="9.2999954223632812"/>
    <n v="3"/>
    <n v="2.0498129999850789E-2"/>
    <n v="0.10877580200348418"/>
    <n v="6.6843686249640655E-2"/>
    <n v="9.6968653535598956E-2"/>
    <x v="5"/>
    <n v="-5.8152704717675099E-2"/>
    <n v="-1.6386166269201337E-3"/>
    <n v="-1.6898415799066115"/>
  </r>
  <r>
    <s v="13-02-788-1"/>
    <x v="5"/>
    <s v="13-251"/>
    <n v="13001"/>
    <n v="11"/>
    <n v="5"/>
    <n v="9"/>
    <n v="19"/>
    <n v="2"/>
    <n v="9.746999999970285E-2"/>
    <n v="0.10877580200348418"/>
    <n v="6.6843686249640655E-2"/>
    <n v="9.6968653535598956E-2"/>
    <x v="5"/>
    <n v="1.8819165282176975E-2"/>
    <n v="9.9071638730576783E-3"/>
    <n v="10.21687268187196"/>
  </r>
  <r>
    <s v="13-02-806-1"/>
    <x v="18"/>
    <s v="."/>
    <n v="13001"/>
    <n v="11"/>
    <n v="1"/>
    <n v="9.6999969482421875"/>
    <n v="17.29998779296875"/>
    <n v="2"/>
    <n v="8.7093389999608917E-2"/>
    <n v="9.1156408198908564E-2"/>
    <n v="6.6843686249640655E-2"/>
    <n v="9.6968653535598956E-2"/>
    <x v="18"/>
    <n v="2.6061949086658653E-2"/>
    <n v="4.2194516098456288E-4"/>
    <n v="0.43513562950490914"/>
  </r>
  <r>
    <s v="13-02-806-1"/>
    <x v="18"/>
    <s v="."/>
    <n v="13001"/>
    <n v="11"/>
    <n v="2"/>
    <n v="10"/>
    <n v="15.599998474121094"/>
    <n v="3"/>
    <n v="7.3007999999390449E-2"/>
    <n v="9.1156408198908564E-2"/>
    <n v="6.6843686249640655E-2"/>
    <n v="9.6968653535598956E-2"/>
    <x v="18"/>
    <n v="1.1976559086440186E-2"/>
    <n v="-1.690863339048207E-3"/>
    <n v="-1.7437215815598184"/>
  </r>
  <r>
    <s v="13-02-806-1"/>
    <x v="18"/>
    <s v="."/>
    <n v="13001"/>
    <n v="11"/>
    <n v="3"/>
    <n v="8"/>
    <n v="17.899993896484375"/>
    <n v="2"/>
    <n v="7.6898399999663525E-2"/>
    <n v="9.1156408198908564E-2"/>
    <n v="6.6843686249640655E-2"/>
    <n v="9.6968653535598956E-2"/>
    <x v="18"/>
    <n v="1.5866959086713261E-2"/>
    <n v="-1.1073033390072455E-3"/>
    <n v="-1.1419188558710205"/>
  </r>
  <r>
    <s v="13-02-806-1"/>
    <x v="18"/>
    <s v="."/>
    <n v="13001"/>
    <n v="11"/>
    <n v="4"/>
    <n v="8"/>
    <n v="12.5"/>
    <n v="3"/>
    <n v="3.7499999999909051E-2"/>
    <n v="9.1156408198908564E-2"/>
    <n v="6.6843686249640655E-2"/>
    <n v="9.6968653535598956E-2"/>
    <x v="18"/>
    <n v="-2.3531440913041213E-2"/>
    <n v="-7.0170633389704164E-3"/>
    <n v="-7.2364244352370273"/>
  </r>
  <r>
    <s v="13-02-806-1"/>
    <x v="18"/>
    <s v="."/>
    <n v="13001"/>
    <n v="11"/>
    <n v="5"/>
    <n v="9.0999984741210937"/>
    <n v="14"/>
    <n v="2"/>
    <n v="5.350799999996525E-2"/>
    <n v="9.1156408198908564E-2"/>
    <n v="6.6843686249640655E-2"/>
    <n v="9.6968653535598956E-2"/>
    <x v="18"/>
    <n v="-7.5234409129850133E-3"/>
    <n v="-4.6158633389619865E-3"/>
    <n v="-4.7601602896006172"/>
  </r>
  <r>
    <s v="16-02-2244-1"/>
    <x v="8"/>
    <s v="."/>
    <n v="16001"/>
    <n v="11"/>
    <n v="1"/>
    <n v="9.1999969482421875"/>
    <n v="13.599998474121094"/>
    <n v="3"/>
    <n v="5.1048959999661747E-2"/>
    <n v="9.5739508092517467E-2"/>
    <n v="6.6843686249640655E-2"/>
    <n v="9.6968653535598956E-2"/>
    <x v="8"/>
    <n v="-1.4565580806897419E-2"/>
    <n v="-2.9223243868835061E-3"/>
    <n v="-3.0136794524125965"/>
  </r>
  <r>
    <s v="16-02-2244-1"/>
    <x v="8"/>
    <s v="."/>
    <n v="16001"/>
    <n v="11"/>
    <n v="4"/>
    <n v="10"/>
    <n v="19.349990844726563"/>
    <n v="3"/>
    <n v="0.11232674999973824"/>
    <n v="9.5739508092517467E-2"/>
    <n v="6.6843686249640655E-2"/>
    <n v="9.6968653535598956E-2"/>
    <x v="8"/>
    <n v="4.6712209193179074E-2"/>
    <n v="6.2693441131279675E-3"/>
    <n v="6.465330686298925"/>
  </r>
  <r>
    <s v="04-02-95-1"/>
    <x v="28"/>
    <s v="13-256"/>
    <n v="4001"/>
    <n v="12"/>
    <n v="1"/>
    <n v="9.649993896484375"/>
    <n v="12.399993896484375"/>
    <n v="2"/>
    <n v="4.4513519999782147E-2"/>
    <n v="9.6317615015039382E-2"/>
    <n v="9.0539986799496999E-2"/>
    <n v="9.6968653535598956E-2"/>
    <x v="28"/>
    <n v="-4.5375428279155264E-2"/>
    <n v="-7.1969373542090341E-3"/>
    <n v="-7.4219215094771913"/>
  </r>
  <r>
    <s v="04-02-95-1"/>
    <x v="28"/>
    <s v="13-256"/>
    <n v="4001"/>
    <n v="12"/>
    <n v="4"/>
    <n v="9.7999954223632812"/>
    <n v="19.199996948242187"/>
    <n v="2"/>
    <n v="0.10838015999979689"/>
    <n v="9.6317615015039382E-2"/>
    <n v="9.0539986799496999E-2"/>
    <n v="9.6968653535598956E-2"/>
    <x v="28"/>
    <n v="1.8491211720859463E-2"/>
    <n v="2.383058645793175E-3"/>
    <n v="2.4575556727910124"/>
  </r>
  <r>
    <s v="04-02-95-1"/>
    <x v="28"/>
    <s v="13-256"/>
    <n v="4001"/>
    <n v="12"/>
    <n v="5"/>
    <n v="9.1999969482421875"/>
    <n v="9.2999954223632812"/>
    <n v="2"/>
    <n v="2.387123999983487E-2"/>
    <n v="9.6317615015039382E-2"/>
    <n v="9.0539986799496999E-2"/>
    <n v="9.6968653535598956E-2"/>
    <x v="28"/>
    <n v="-6.6017708279102541E-2"/>
    <n v="-1.0293279354201126E-2"/>
    <n v="-10.615058556446053"/>
  </r>
  <r>
    <s v="04-02-95-1"/>
    <x v="28"/>
    <s v="13-256"/>
    <n v="4001"/>
    <n v="12"/>
    <n v="6"/>
    <n v="11.399993896484375"/>
    <n v="20.199996948242187"/>
    <n v="3"/>
    <n v="0.13954967999961809"/>
    <n v="9.6317615015039382E-2"/>
    <n v="9.0539986799496999E-2"/>
    <n v="9.6968653535598956E-2"/>
    <x v="28"/>
    <n v="4.9660731720680668E-2"/>
    <n v="7.0584866457663554E-3"/>
    <n v="7.2791426800363448"/>
  </r>
  <r>
    <s v="13-02-44-1"/>
    <x v="12"/>
    <s v="."/>
    <n v="13001"/>
    <n v="12"/>
    <n v="1"/>
    <n v="10.299995422363281"/>
    <n v="21"/>
    <n v="2"/>
    <n v="0.13626899999871966"/>
    <n v="0.10740913444906025"/>
    <n v="9.0539986799496999E-2"/>
    <n v="9.6968653535598956E-2"/>
    <x v="12"/>
    <n v="3.528853228576137E-2"/>
    <n v="1.1557568390940982E-2"/>
    <n v="11.918870655142168"/>
  </r>
  <r>
    <s v="13-02-44-1"/>
    <x v="12"/>
    <s v="."/>
    <n v="13001"/>
    <n v="12"/>
    <n v="2"/>
    <n v="5.0999984741210938"/>
    <n v="4.5999984741210938"/>
    <n v="2"/>
    <n v="3.2374799999956849E-3"/>
    <n v="0.10740913444906025"/>
    <n v="9.0539986799496999E-2"/>
    <n v="9.6968653535598956E-2"/>
    <x v="12"/>
    <n v="-9.7742987712962595E-2"/>
    <n v="-8.3971596088676121E-3"/>
    <n v="-8.6596640282159463"/>
  </r>
  <r>
    <s v="13-02-44-1"/>
    <x v="12"/>
    <s v="."/>
    <n v="13001"/>
    <n v="12"/>
    <n v="3"/>
    <n v="10.899993896484375"/>
    <n v="20.79998779296875"/>
    <n v="2"/>
    <n v="0.14147327999853587"/>
    <n v="0.10740913444906025"/>
    <n v="9.0539986799496999E-2"/>
    <n v="9.6968653535598956E-2"/>
    <x v="12"/>
    <n v="4.0492812285577579E-2"/>
    <n v="1.2338210390913413E-2"/>
    <n v="12.723916380239137"/>
  </r>
  <r>
    <s v="13-02-44-1"/>
    <x v="12"/>
    <s v="."/>
    <n v="13001"/>
    <n v="12"/>
    <n v="4"/>
    <n v="5.2999992370605469"/>
    <n v="6"/>
    <n v="2"/>
    <n v="5.7239999999865177E-3"/>
    <n v="0.10740913444906025"/>
    <n v="9.0539986799496999E-2"/>
    <n v="9.6968653535598956E-2"/>
    <x v="12"/>
    <n v="-9.5256467712971762E-2"/>
    <n v="-8.0241816088689865E-3"/>
    <n v="-8.2750263268564037"/>
  </r>
  <r>
    <s v="13-02-44-1"/>
    <x v="12"/>
    <s v="."/>
    <n v="13001"/>
    <n v="12"/>
    <n v="6"/>
    <n v="10.899993896484375"/>
    <n v="23.599990844726563"/>
    <n v="2"/>
    <n v="0.18212591999872529"/>
    <n v="0.10740913444906025"/>
    <n v="9.0539986799496999E-2"/>
    <n v="9.6968653535598956E-2"/>
    <x v="12"/>
    <n v="8.1145452285767E-2"/>
    <n v="1.8436106390941828E-2"/>
    <n v="19.012439297379331"/>
  </r>
  <r>
    <s v="04-02-100-2"/>
    <x v="14"/>
    <s v="."/>
    <n v="4001"/>
    <n v="12"/>
    <n v="3"/>
    <n v="9.399993896484375"/>
    <n v="16.79998779296875"/>
    <n v="2"/>
    <n v="7.9591679999793996E-2"/>
    <n v="9.2559545508121316E-2"/>
    <n v="9.0539986799496999E-2"/>
    <n v="9.6968653535598956E-2"/>
    <x v="14"/>
    <n v="-6.5391987722253631E-3"/>
    <n v="-3.626344632320388E-3"/>
    <n v="-3.7397081428887646"/>
  </r>
  <r>
    <s v="04-02-100-2"/>
    <x v="14"/>
    <s v="."/>
    <n v="4001"/>
    <n v="12"/>
    <n v="4"/>
    <n v="8.5999984741210937"/>
    <n v="14.5"/>
    <n v="3"/>
    <n v="5.4244499999640539E-2"/>
    <n v="9.2559545508121316E-2"/>
    <n v="9.0539986799496999E-2"/>
    <n v="9.6968653535598956E-2"/>
    <x v="14"/>
    <n v="-3.1886378772378834E-2"/>
    <n v="-7.4284216323434096E-3"/>
    <n v="-7.6606422400371894"/>
  </r>
  <r>
    <s v="04-02-100-2"/>
    <x v="14"/>
    <s v="."/>
    <n v="4001"/>
    <n v="12"/>
    <n v="5"/>
    <n v="9"/>
    <n v="17.79998779296875"/>
    <n v="2"/>
    <n v="8.554679999997461E-2"/>
    <n v="9.2559545508121316E-2"/>
    <n v="9.0539986799496999E-2"/>
    <n v="9.6968653535598956E-2"/>
    <x v="14"/>
    <n v="-5.8407877204474934E-4"/>
    <n v="-2.7330766322932964E-3"/>
    <n v="-2.8185156054476246"/>
  </r>
  <r>
    <s v="04-02-100-2"/>
    <x v="14"/>
    <s v="."/>
    <n v="4001"/>
    <n v="12"/>
    <n v="6"/>
    <n v="8.399993896484375"/>
    <n v="17.699996948242188"/>
    <n v="2"/>
    <n v="7.8949079999802052E-2"/>
    <n v="9.2559545508121316E-2"/>
    <n v="9.0539986799496999E-2"/>
    <n v="9.6968653535598956E-2"/>
    <x v="14"/>
    <n v="-7.1817987722173071E-3"/>
    <n v="-3.7227346323191798E-3"/>
    <n v="-3.8391114000077313"/>
  </r>
  <r>
    <s v="13-02-777-1"/>
    <x v="4"/>
    <s v="13-240"/>
    <n v="13001"/>
    <n v="12"/>
    <n v="1"/>
    <n v="10.399993896484375"/>
    <n v="18"/>
    <n v="2"/>
    <n v="0.10108799999943585"/>
    <n v="9.3022092243769838E-2"/>
    <n v="9.0539986799496999E-2"/>
    <n v="9.6968653535598956E-2"/>
    <x v="4"/>
    <n v="1.449457449176797E-2"/>
    <n v="-1.9375060133227512E-4"/>
    <n v="-0.19980745763490029"/>
  </r>
  <r>
    <s v="13-02-777-1"/>
    <x v="4"/>
    <s v="13-240"/>
    <n v="13001"/>
    <n v="12"/>
    <n v="2"/>
    <n v="9.899993896484375"/>
    <n v="19.699996948242188"/>
    <n v="2"/>
    <n v="0.11526272999981302"/>
    <n v="9.3022092243769838E-2"/>
    <n v="9.0539986799496999E-2"/>
    <n v="9.6968653535598956E-2"/>
    <x v="4"/>
    <n v="2.8669304492145137E-2"/>
    <n v="1.9324588987243E-3"/>
    <n v="1.9928696834125463"/>
  </r>
  <r>
    <s v="13-02-777-1"/>
    <x v="4"/>
    <s v="13-240"/>
    <n v="13001"/>
    <n v="12"/>
    <n v="3"/>
    <n v="9.6999969482421875"/>
    <n v="16.699996948242188"/>
    <n v="3"/>
    <n v="8.1156989999726648E-2"/>
    <n v="9.3022092243769838E-2"/>
    <n v="9.0539986799496999E-2"/>
    <n v="9.6968653535598956E-2"/>
    <x v="4"/>
    <n v="-5.4364355079412341E-3"/>
    <n v="-3.1834021012886555E-3"/>
    <n v="-3.2829187425191693"/>
  </r>
  <r>
    <s v="13-02-777-1"/>
    <x v="4"/>
    <s v="13-240"/>
    <n v="13001"/>
    <n v="12"/>
    <n v="4"/>
    <n v="10"/>
    <n v="18.099990844726563"/>
    <n v="3"/>
    <n v="9.8282999999355525E-2"/>
    <n v="9.3022092243769838E-2"/>
    <n v="9.0539986799496999E-2"/>
    <n v="9.6968653535598956E-2"/>
    <x v="4"/>
    <n v="1.1689574491687643E-2"/>
    <n v="-6.1450060134432397E-4"/>
    <n v="-0.63371056412444626"/>
  </r>
  <r>
    <s v="13-02-777-1"/>
    <x v="4"/>
    <s v="13-240"/>
    <n v="13001"/>
    <n v="12"/>
    <n v="6"/>
    <n v="9.399993896484375"/>
    <n v="16.899993896484375"/>
    <n v="3"/>
    <n v="8.0542019999484182E-2"/>
    <n v="9.3022092243769838E-2"/>
    <n v="9.0539986799496999E-2"/>
    <n v="9.6968653535598956E-2"/>
    <x v="4"/>
    <n v="-6.0514055081836993E-3"/>
    <n v="-3.275647601325025E-3"/>
    <n v="-3.3780479380612163"/>
  </r>
  <r>
    <s v="13-07-747-1"/>
    <x v="9"/>
    <s v="."/>
    <n v="13001"/>
    <n v="12"/>
    <n v="2"/>
    <n v="9.399993896484375"/>
    <n v="21"/>
    <n v="3"/>
    <n v="0.12436199999956443"/>
    <n v="8.6400584002347763E-2"/>
    <n v="9.0539986799496999E-2"/>
    <n v="9.6968653535598956E-2"/>
    <x v="9"/>
    <n v="4.4390082733318625E-2"/>
    <n v="3.1767069004707844E-4"/>
    <n v="0.32760142423804589"/>
  </r>
  <r>
    <s v="13-07-747-1"/>
    <x v="9"/>
    <s v="."/>
    <n v="13001"/>
    <n v="12"/>
    <n v="3"/>
    <n v="10.899993896484375"/>
    <n v="20.79998779296875"/>
    <n v="3"/>
    <n v="0.14147327999853587"/>
    <n v="8.6400584002347763E-2"/>
    <n v="9.0539986799496999E-2"/>
    <n v="9.6968653535598956E-2"/>
    <x v="9"/>
    <n v="6.1501362732290066E-2"/>
    <n v="2.8843626898927936E-3"/>
    <n v="2.9745310311376985"/>
  </r>
  <r>
    <s v="13-07-747-1"/>
    <x v="9"/>
    <s v="."/>
    <n v="13001"/>
    <n v="12"/>
    <n v="5"/>
    <n v="9.1999969482421875"/>
    <n v="15.599998474121094"/>
    <n v="3"/>
    <n v="6.716735999998491E-2"/>
    <n v="8.6400584002347763E-2"/>
    <n v="9.0539986799496999E-2"/>
    <n v="9.6968653535598956E-2"/>
    <x v="9"/>
    <n v="-1.2804557266260896E-2"/>
    <n v="-8.2615253098898486E-3"/>
    <n v="-8.5197896522889156"/>
  </r>
  <r>
    <s v="13-07-747-1"/>
    <x v="9"/>
    <s v="."/>
    <n v="13001"/>
    <n v="12"/>
    <n v="6"/>
    <n v="10.399993896484375"/>
    <n v="17.199996948242187"/>
    <n v="2"/>
    <n v="9.2302079999171838E-2"/>
    <n v="8.6400584002347763E-2"/>
    <n v="9.0539986799496999E-2"/>
    <n v="9.6968653535598956E-2"/>
    <x v="9"/>
    <n v="1.2330162732926031E-2"/>
    <n v="-4.4913173100118104E-3"/>
    <n v="-4.6317208151838116"/>
  </r>
  <r>
    <s v="13-02-1013-1"/>
    <x v="21"/>
    <s v="13-255"/>
    <n v="13001"/>
    <n v="12"/>
    <n v="4"/>
    <n v="10.399993896484375"/>
    <n v="19"/>
    <n v="3"/>
    <n v="0.11263199999939388"/>
    <n v="7.1390531196177082E-2"/>
    <n v="9.0539986799496999E-2"/>
    <n v="9.6968653535598956E-2"/>
    <x v="21"/>
    <n v="4.7670135539318759E-2"/>
    <n v="-8.1963530727553104E-3"/>
    <n v="-8.4525800595408693"/>
  </r>
  <r>
    <s v="13-02-1013-1"/>
    <x v="21"/>
    <s v="13-255"/>
    <n v="13001"/>
    <n v="12"/>
    <n v="6"/>
    <n v="8.899993896484375"/>
    <n v="13.899993896484375"/>
    <n v="2"/>
    <n v="5.1587069999641244E-2"/>
    <n v="7.1390531196177082E-2"/>
    <n v="9.0539986799496999E-2"/>
    <n v="9.6968653535598956E-2"/>
    <x v="21"/>
    <n v="-1.3374794460433881E-2"/>
    <n v="-1.7353092572718207E-2"/>
    <n v="-17.895569279352291"/>
  </r>
  <r>
    <s v="16-02-2244-1"/>
    <x v="8"/>
    <s v="."/>
    <n v="16001"/>
    <n v="12"/>
    <n v="6"/>
    <n v="11"/>
    <n v="18.599990844726562"/>
    <n v="3"/>
    <n v="0.11416679999911139"/>
    <n v="9.5739508092517467E-2"/>
    <n v="9.0539986799496999E-2"/>
    <n v="9.6968653535598956E-2"/>
    <x v="8"/>
    <n v="2.485595864269588E-2"/>
    <n v="2.9909065305554882E-3"/>
    <n v="3.0844055491164184"/>
  </r>
  <r>
    <s v="04-02-14-2"/>
    <x v="25"/>
    <s v="."/>
    <n v="4001"/>
    <n v="13"/>
    <n v="2"/>
    <n v="9.7999954223632812"/>
    <n v="20.899993896484375"/>
    <n v="2"/>
    <n v="0.12842213999829255"/>
    <n v="9.1609026837085841E-2"/>
    <n v="8.7513711119481738E-2"/>
    <n v="9.6968653535598956E-2"/>
    <x v="25"/>
    <n v="4.6268055577323927E-2"/>
    <n v="3.7244323174907205E-3"/>
    <n v="3.8408621566797501"/>
  </r>
  <r>
    <s v="04-02-14-2"/>
    <x v="25"/>
    <s v="."/>
    <n v="4001"/>
    <n v="13"/>
    <n v="5"/>
    <n v="8.7999954223632812"/>
    <n v="17.099990844726563"/>
    <n v="2"/>
    <n v="7.7196239999466343E-2"/>
    <n v="9.1609026837085841E-2"/>
    <n v="8.7513711119481738E-2"/>
    <n v="9.6968653535598956E-2"/>
    <x v="25"/>
    <n v="-4.9578444215022804E-3"/>
    <n v="-3.9594526823332104E-3"/>
    <n v="-4.0832295158967256"/>
  </r>
  <r>
    <s v="04-02-14-2"/>
    <x v="25"/>
    <s v="."/>
    <n v="4001"/>
    <n v="13"/>
    <n v="6"/>
    <n v="10.199996948242187"/>
    <n v="18.5"/>
    <n v="2"/>
    <n v="0.10472849999950995"/>
    <n v="9.1609026837085841E-2"/>
    <n v="8.7513711119481738E-2"/>
    <n v="9.6968653535598956E-2"/>
    <x v="25"/>
    <n v="2.2574415578541326E-2"/>
    <n v="1.7038631767333015E-4"/>
    <n v="0.17571278084291253"/>
  </r>
  <r>
    <s v="04-02-100-2"/>
    <x v="14"/>
    <s v="."/>
    <n v="4001"/>
    <n v="13"/>
    <n v="6"/>
    <n v="10.399993896484375"/>
    <n v="19.699996948242188"/>
    <n v="1"/>
    <n v="0.12108407999949122"/>
    <n v="9.2559545508121316E-2"/>
    <n v="8.7513711119481738E-2"/>
    <n v="9.6968653535598956E-2"/>
    <x v="14"/>
    <n v="3.7979476907487125E-2"/>
    <n v="3.0514567196364847E-3"/>
    <n v="3.1468486035193211"/>
  </r>
  <r>
    <s v="04-02-103-1"/>
    <x v="20"/>
    <s v="13-340"/>
    <n v="4001"/>
    <n v="13"/>
    <n v="5"/>
    <n v="8.5999984741210937"/>
    <n v="16.099990844726563"/>
    <n v="2"/>
    <n v="6.6876179999781016E-2"/>
    <n v="8.1227486305939789E-2"/>
    <n v="8.7513711119481738E-2"/>
    <n v="9.6968653535598956E-2"/>
    <x v="20"/>
    <n v="-4.8963638900415551E-3"/>
    <n v="-1.0179154921301734E-2"/>
    <n v="-10.49736646860295"/>
  </r>
  <r>
    <s v="04-02-103-1"/>
    <x v="20"/>
    <s v="13-340"/>
    <n v="4001"/>
    <n v="13"/>
    <n v="6"/>
    <n v="9.399993896484375"/>
    <n v="14.959999084472656"/>
    <n v="3"/>
    <n v="6.3112051199823327E-2"/>
    <n v="8.1227486305939789E-2"/>
    <n v="8.7513711119481738E-2"/>
    <n v="9.6968653535598956E-2"/>
    <x v="20"/>
    <n v="-8.660492689999244E-3"/>
    <n v="-1.0743774241295388E-2"/>
    <n v="-11.079636407812091"/>
  </r>
  <r>
    <s v="13-02-1006-1"/>
    <x v="30"/>
    <s v="13-253"/>
    <n v="13001"/>
    <n v="13"/>
    <n v="1"/>
    <n v="8"/>
    <n v="16.899993896484375"/>
    <n v="2"/>
    <n v="6.854639999983192E-2"/>
    <n v="9.7802128447300588E-2"/>
    <n v="8.7513711119481738E-2"/>
    <n v="9.6968653535598956E-2"/>
    <x v="30"/>
    <n v="-1.980078603135145E-2"/>
    <n v="-2.4700329576817382E-3"/>
    <n v="-2.5472488970623317"/>
  </r>
  <r>
    <s v="13-02-1006-1"/>
    <x v="30"/>
    <s v="13-253"/>
    <n v="13001"/>
    <n v="13"/>
    <n v="5"/>
    <n v="8.399993896484375"/>
    <n v="12.399993896484375"/>
    <n v="1"/>
    <n v="3.8747519999560609E-2"/>
    <n v="9.7802128447300588E-2"/>
    <n v="8.7513711119481738E-2"/>
    <n v="9.6968653535598956E-2"/>
    <x v="30"/>
    <n v="-4.9599666031622761E-2"/>
    <n v="-6.9398649577224348E-3"/>
    <n v="-7.1568127479203207"/>
  </r>
  <r>
    <s v="13-02-1006-1"/>
    <x v="30"/>
    <s v="13-253"/>
    <n v="13001"/>
    <n v="13"/>
    <n v="6"/>
    <n v="9.399993896484375"/>
    <n v="20.399993896484375"/>
    <n v="2"/>
    <n v="0.11735711999972409"/>
    <n v="9.7802128447300588E-2"/>
    <n v="8.7513711119481738E-2"/>
    <n v="9.6968653535598956E-2"/>
    <x v="30"/>
    <n v="2.9009933968540721E-2"/>
    <n v="4.8515750423020866E-3"/>
    <n v="5.0032405993148963"/>
  </r>
  <r>
    <s v="13-02-792-1"/>
    <x v="31"/>
    <s v="13-242"/>
    <n v="13001"/>
    <n v="13"/>
    <n v="5"/>
    <n v="8.399993896484375"/>
    <n v="18.79998779296875"/>
    <n v="2"/>
    <n v="8.9066879999336379E-2"/>
    <n v="0.12231650153303836"/>
    <n v="8.7513711119481738E-2"/>
    <n v="9.6968653535598956E-2"/>
    <x v="31"/>
    <n v="-2.3794679117584761E-2"/>
    <n v="1.1639506930825926E-2"/>
    <n v="12.003370683653818"/>
  </r>
  <r>
    <s v="13-02-26-1"/>
    <x v="11"/>
    <s v="."/>
    <n v="13001"/>
    <n v="14"/>
    <n v="1"/>
    <n v="8.399993896484375"/>
    <n v="12"/>
    <n v="1"/>
    <n v="3.6287999999785825E-2"/>
    <n v="9.5526115189124836E-2"/>
    <n v="8.1744204374366802E-2"/>
    <n v="9.6968653535598956E-2"/>
    <x v="11"/>
    <n v="-4.4013666028106871E-2"/>
    <n v="-7.4675729121005032E-3"/>
    <n v="-7.7010174317404756"/>
  </r>
  <r>
    <s v="13-02-26-1"/>
    <x v="11"/>
    <s v="."/>
    <n v="13001"/>
    <n v="14"/>
    <n v="2"/>
    <n v="10.899993896484375"/>
    <n v="23.099990844726563"/>
    <n v="3"/>
    <n v="0.1744904699990002"/>
    <n v="9.5526115189124836E-2"/>
    <n v="8.1744204374366802E-2"/>
    <n v="9.6968653535598956E-2"/>
    <x v="11"/>
    <n v="9.4188803971107515E-2"/>
    <n v="1.3262797587781655E-2"/>
    <n v="13.677407186965466"/>
  </r>
  <r>
    <s v="13-02-26-1"/>
    <x v="11"/>
    <s v="."/>
    <n v="13001"/>
    <n v="14"/>
    <n v="3"/>
    <n v="8.899993896484375"/>
    <n v="14.299995422363281"/>
    <n v="3"/>
    <n v="5.4598829999576992E-2"/>
    <n v="9.5526115189124836E-2"/>
    <n v="8.1744204374366802E-2"/>
    <n v="9.6968653535598956E-2"/>
    <x v="11"/>
    <n v="-2.570283602831569E-2"/>
    <n v="-4.720948412131826E-3"/>
    <n v="-4.8685304374146847"/>
  </r>
  <r>
    <s v="13-02-26-1"/>
    <x v="11"/>
    <s v="."/>
    <n v="13001"/>
    <n v="14"/>
    <n v="5"/>
    <n v="6.5999984741210938"/>
    <n v="13"/>
    <n v="3"/>
    <n v="3.3461999999872205E-2"/>
    <n v="9.5526115189124836E-2"/>
    <n v="8.1744204374366802E-2"/>
    <n v="9.6968653535598956E-2"/>
    <x v="11"/>
    <n v="-4.6839666028020491E-2"/>
    <n v="-7.8914729120875462E-3"/>
    <n v="-8.1381690106591442"/>
  </r>
  <r>
    <s v="13-02-26-1"/>
    <x v="11"/>
    <s v="."/>
    <n v="13001"/>
    <n v="14"/>
    <n v="6"/>
    <n v="4.5"/>
    <n v="5.5"/>
    <n v="1"/>
    <n v="4.0837499999497595E-3"/>
    <n v="9.5526115189124836E-2"/>
    <n v="8.1744204374366802E-2"/>
    <n v="9.6968653535598956E-2"/>
    <x v="11"/>
    <n v="-7.6217916027942936E-2"/>
    <n v="-1.2298210412075912E-2"/>
    <n v="-12.68266595819134"/>
  </r>
  <r>
    <s v="04-02-135-1"/>
    <x v="16"/>
    <s v="."/>
    <n v="4001"/>
    <n v="14"/>
    <n v="1"/>
    <n v="11"/>
    <n v="22.199996948242188"/>
    <n v="3"/>
    <n v="0.16263719999915338"/>
    <n v="9.9058132742342403E-2"/>
    <n v="8.1744204374366802E-2"/>
    <n v="9.6968653535598956E-2"/>
    <x v="16"/>
    <n v="7.8803516418043132E-2"/>
    <n v="1.3074214986752538E-2"/>
    <n v="13.482929286991444"/>
  </r>
  <r>
    <s v="04-02-135-1"/>
    <x v="16"/>
    <s v="."/>
    <n v="4001"/>
    <n v="14"/>
    <n v="2"/>
    <n v="10.5"/>
    <n v="15.599998474121094"/>
    <n v="2"/>
    <n v="7.6658399999359972E-2"/>
    <n v="9.9058132742342403E-2"/>
    <n v="8.1744204374366802E-2"/>
    <n v="9.6968653535598956E-2"/>
    <x v="16"/>
    <n v="-7.1752835817502775E-3"/>
    <n v="1.7739498678352662E-4"/>
    <n v="0.18294054863657738"/>
  </r>
  <r>
    <s v="04-02-135-1"/>
    <x v="16"/>
    <s v="."/>
    <n v="4001"/>
    <n v="14"/>
    <n v="3"/>
    <n v="10.299995422363281"/>
    <n v="21"/>
    <n v="3"/>
    <n v="0.13626899999871966"/>
    <n v="9.9058132742342403E-2"/>
    <n v="8.1744204374366802E-2"/>
    <n v="9.6968653535598956E-2"/>
    <x v="16"/>
    <n v="5.2435316417609415E-2"/>
    <n v="9.1189849866874801E-3"/>
    <n v="9.4040544590419994"/>
  </r>
  <r>
    <s v="04-02-135-1"/>
    <x v="16"/>
    <s v="."/>
    <n v="4001"/>
    <n v="14"/>
    <n v="4"/>
    <n v="9"/>
    <n v="16.29998779296875"/>
    <n v="3"/>
    <n v="7.173629999942932E-2"/>
    <n v="9.9058132742342403E-2"/>
    <n v="8.1744204374366802E-2"/>
    <n v="9.6968653535598956E-2"/>
    <x v="16"/>
    <n v="-1.2097383581680929E-2"/>
    <n v="-5.6092001320607113E-4"/>
    <n v="-0.57845498803399098"/>
  </r>
  <r>
    <s v="04-02-135-1"/>
    <x v="16"/>
    <s v="."/>
    <n v="4001"/>
    <n v="14"/>
    <n v="5"/>
    <n v="8.9499969482421875"/>
    <n v="18.399993896484375"/>
    <n v="2"/>
    <n v="9.0903359999174427E-2"/>
    <n v="9.9058132742342403E-2"/>
    <n v="8.1744204374366802E-2"/>
    <n v="9.6968653535598956E-2"/>
    <x v="16"/>
    <n v="7.0696764180641775E-3"/>
    <n v="2.3141389867556948E-3"/>
    <n v="2.3864815096211811"/>
  </r>
  <r>
    <s v="04-02-135-1"/>
    <x v="16"/>
    <s v="."/>
    <n v="4001"/>
    <n v="14"/>
    <n v="6"/>
    <n v="4.5"/>
    <n v="5.2999992370605469"/>
    <n v="3"/>
    <n v="3.7921499999811203E-3"/>
    <n v="9.9058132742342403E-2"/>
    <n v="8.1744204374366802E-2"/>
    <n v="9.6968653535598956E-2"/>
    <x v="16"/>
    <n v="-8.0041533581129129E-2"/>
    <n v="-1.0752542513123301E-2"/>
    <n v="-11.088678785434356"/>
  </r>
  <r>
    <s v="13-02-178-1"/>
    <x v="1"/>
    <s v="."/>
    <n v="13001"/>
    <n v="14"/>
    <n v="1"/>
    <n v="8.2999954223632812"/>
    <n v="16"/>
    <n v="3"/>
    <n v="6.3743999999132939E-2"/>
    <n v="0.10811033297401863"/>
    <n v="8.1744204374366802E-2"/>
    <n v="9.6968653535598956E-2"/>
    <x v="1"/>
    <n v="-2.9141883813653527E-2"/>
    <n v="2.3137250910037774E-3"/>
    <n v="2.3860546750340994"/>
  </r>
  <r>
    <s v="13-02-178-1"/>
    <x v="1"/>
    <s v="."/>
    <n v="13001"/>
    <n v="14"/>
    <n v="2"/>
    <n v="9.5"/>
    <n v="20.5"/>
    <n v="2"/>
    <n v="0.11977124999975786"/>
    <n v="0.10811033297401863"/>
    <n v="8.1744204374366802E-2"/>
    <n v="9.6968653535598956E-2"/>
    <x v="1"/>
    <n v="2.6885366186971377E-2"/>
    <n v="1.0717812591097511E-2"/>
    <n v="11.052863167954381"/>
  </r>
  <r>
    <s v="13-02-178-1"/>
    <x v="1"/>
    <s v="."/>
    <n v="13001"/>
    <n v="14"/>
    <n v="6"/>
    <n v="8.0999984741210937"/>
    <n v="17"/>
    <n v="1"/>
    <n v="7.0226999999249529E-2"/>
    <n v="0.10811033297401863"/>
    <n v="8.1744204374366802E-2"/>
    <n v="9.6968653535598956E-2"/>
    <x v="1"/>
    <n v="-2.2658883813536951E-2"/>
    <n v="3.2861750910212636E-3"/>
    <n v="3.3889045286318726"/>
  </r>
  <r>
    <s v="13-02-792-1"/>
    <x v="31"/>
    <s v="13-242"/>
    <n v="13001"/>
    <n v="14"/>
    <n v="1"/>
    <n v="10"/>
    <n v="20.5"/>
    <n v="2"/>
    <n v="0.12607499999830907"/>
    <n v="0.12231650153303836"/>
    <n v="8.1744204374366802E-2"/>
    <n v="9.6968653535598956E-2"/>
    <x v="31"/>
    <n v="1.8982947626502863E-2"/>
    <n v="1.8056150942439071E-2"/>
    <n v="18.620606024822578"/>
  </r>
  <r>
    <s v="13-02-792-1"/>
    <x v="31"/>
    <s v="13-242"/>
    <n v="13001"/>
    <n v="14"/>
    <n v="6"/>
    <n v="8.9499969482421875"/>
    <n v="17.599990844726562"/>
    <n v="3"/>
    <n v="8.3170559999416582E-2"/>
    <n v="0.12231650153303836"/>
    <n v="8.1744204374366802E-2"/>
    <n v="9.6968653535598956E-2"/>
    <x v="31"/>
    <n v="-2.3921492372389622E-2"/>
    <n v="1.1620484942605197E-2"/>
    <n v="11.98375404721806"/>
  </r>
  <r>
    <s v="04-02-9-1"/>
    <x v="27"/>
    <s v="13-262"/>
    <n v="4001"/>
    <n v="15"/>
    <n v="1"/>
    <n v="8.6999969482421875"/>
    <n v="19.79998779296875"/>
    <n v="2"/>
    <n v="0.1023224399996252"/>
    <n v="0.12870699264737026"/>
    <n v="8.8656753408589459E-2"/>
    <n v="9.6968653535598956E-2"/>
    <x v="27"/>
    <n v="-1.807265252073556E-2"/>
    <n v="1.6332105588952449E-2"/>
    <n v="16.842665122659081"/>
  </r>
  <r>
    <s v="04-02-9-1"/>
    <x v="27"/>
    <s v="13-262"/>
    <n v="4001"/>
    <n v="15"/>
    <n v="2"/>
    <n v="10.699996948242188"/>
    <n v="18.5"/>
    <n v="3"/>
    <n v="0.10986224999942351"/>
    <n v="0.12870699264737026"/>
    <n v="8.8656753408589459E-2"/>
    <n v="9.6968653535598956E-2"/>
    <x v="27"/>
    <n v="-1.0532842520937252E-2"/>
    <n v="1.7463077088922196E-2"/>
    <n v="18.008992032163448"/>
  </r>
  <r>
    <s v="04-02-9-1"/>
    <x v="27"/>
    <s v="13-262"/>
    <n v="4001"/>
    <n v="15"/>
    <n v="3"/>
    <n v="8.5"/>
    <n v="16.699996948242188"/>
    <n v="2"/>
    <n v="7.111694999912288E-2"/>
    <n v="0.12870699264737026"/>
    <n v="8.8656753408589459E-2"/>
    <n v="9.6968653535598956E-2"/>
    <x v="27"/>
    <n v="-4.9278142521237869E-2"/>
    <n v="1.1651282088877103E-2"/>
    <n v="12.015513946060626"/>
  </r>
  <r>
    <s v="04-02-9-1"/>
    <x v="27"/>
    <s v="13-262"/>
    <n v="4001"/>
    <n v="15"/>
    <n v="4"/>
    <n v="7.8999977111816406"/>
    <n v="21.5"/>
    <n v="3"/>
    <n v="0.10955324999940785"/>
    <n v="0.12870699264737026"/>
    <n v="8.8656753408589459E-2"/>
    <n v="9.6968653535598956E-2"/>
    <x v="27"/>
    <n v="-1.084184252095291E-2"/>
    <n v="1.7416727088919847E-2"/>
    <n v="17.961193080324509"/>
  </r>
  <r>
    <s v="13-02-26-1"/>
    <x v="11"/>
    <s v="."/>
    <n v="13001"/>
    <n v="15"/>
    <n v="1"/>
    <n v="8.1999969482421875"/>
    <n v="8.6999969482421875"/>
    <n v="2"/>
    <n v="1.8619739999849116E-2"/>
    <n v="9.5526115189124836E-2"/>
    <n v="8.8656753408589459E-2"/>
    <n v="9.6968653535598956E-2"/>
    <x v="11"/>
    <n v="-6.8594475062266222E-2"/>
    <n v="-1.1154694267224406E-2"/>
    <n v="-11.503402244447289"/>
  </r>
  <r>
    <s v="13-02-44-1"/>
    <x v="12"/>
    <s v="."/>
    <n v="13001"/>
    <n v="15"/>
    <n v="1"/>
    <n v="8.9499969482421875"/>
    <n v="12.199996948242188"/>
    <n v="2"/>
    <n v="3.9963539999916975E-2"/>
    <n v="0.10740913444906025"/>
    <n v="8.8656753408589459E-2"/>
    <n v="9.6968653535598956E-2"/>
    <x v="12"/>
    <n v="-5.9133694322133792E-2"/>
    <n v="-2.605765600243292E-3"/>
    <n v="-2.687224690901445"/>
  </r>
  <r>
    <s v="13-02-44-1"/>
    <x v="12"/>
    <s v="."/>
    <n v="13001"/>
    <n v="15"/>
    <n v="2"/>
    <n v="11.399993896484375"/>
    <n v="18.79998779296875"/>
    <n v="3"/>
    <n v="0.12087647999942419"/>
    <n v="0.10740913444906025"/>
    <n v="8.8656753408589459E-2"/>
    <n v="9.6968653535598956E-2"/>
    <x v="12"/>
    <n v="2.1779245677373438E-2"/>
    <n v="9.5311753996827914E-3"/>
    <n v="9.8291303964365397"/>
  </r>
  <r>
    <s v="13-02-44-1"/>
    <x v="12"/>
    <s v="."/>
    <n v="13001"/>
    <n v="15"/>
    <n v="3"/>
    <n v="9.399993896484375"/>
    <n v="15.5"/>
    <n v="2"/>
    <n v="6.7750499999419844E-2"/>
    <n v="0.10740913444906025"/>
    <n v="8.8656753408589459E-2"/>
    <n v="9.6968653535598956E-2"/>
    <x v="12"/>
    <n v="-3.1346734322630923E-2"/>
    <n v="1.5622783996821384E-3"/>
    <n v="1.6111169359576571"/>
  </r>
  <r>
    <s v="13-02-44-1"/>
    <x v="12"/>
    <s v="."/>
    <n v="13001"/>
    <n v="15"/>
    <n v="4"/>
    <n v="9.7999954223632812"/>
    <n v="21.399993896484375"/>
    <n v="2"/>
    <n v="0.13464023999949859"/>
    <n v="0.10740913444906025"/>
    <n v="8.8656753408589459E-2"/>
    <n v="9.6968653535598956E-2"/>
    <x v="12"/>
    <n v="3.5543005677447836E-2"/>
    <n v="1.1595739399693952E-2"/>
    <n v="11.958234931494584"/>
  </r>
  <r>
    <s v="13-02-146-1"/>
    <x v="26"/>
    <s v="."/>
    <n v="13001"/>
    <n v="15"/>
    <n v="1"/>
    <n v="10.299995422363281"/>
    <n v="21.5"/>
    <n v="3"/>
    <n v="0.14283524999882502"/>
    <n v="0.13003416978938481"/>
    <n v="8.8656753408589459E-2"/>
    <n v="9.6968653535598956E-2"/>
    <x v="26"/>
    <n v="2.1112980336449705E-2"/>
    <n v="2.3006256802738968E-2"/>
    <n v="23.725457623574151"/>
  </r>
  <r>
    <s v="13-02-146-1"/>
    <x v="26"/>
    <s v="."/>
    <n v="13001"/>
    <n v="15"/>
    <n v="2"/>
    <n v="10.849998474121094"/>
    <n v="18.699996948242188"/>
    <n v="3"/>
    <n v="0.11382409499947244"/>
    <n v="0.13003416978938481"/>
    <n v="8.8656753408589459E-2"/>
    <n v="9.6968653535598956E-2"/>
    <x v="26"/>
    <n v="-7.8981746629028793E-3"/>
    <n v="1.8654583552836081E-2"/>
    <n v="19.237746294979381"/>
  </r>
  <r>
    <s v="13-02-146-1"/>
    <x v="26"/>
    <s v="."/>
    <n v="13001"/>
    <n v="15"/>
    <n v="3"/>
    <n v="9.7999954223632812"/>
    <n v="19"/>
    <n v="1"/>
    <n v="0.10613399999965623"/>
    <n v="0.13003416978938481"/>
    <n v="8.8656753408589459E-2"/>
    <n v="9.6968653535598956E-2"/>
    <x v="26"/>
    <n v="-1.558826966271909E-2"/>
    <n v="1.7501069302863648E-2"/>
    <n v="18.048171924382437"/>
  </r>
  <r>
    <s v="13-02-779-1"/>
    <x v="7"/>
    <s v="13-241"/>
    <n v="13001"/>
    <n v="15"/>
    <n v="1"/>
    <n v="8.899993896484375"/>
    <n v="16"/>
    <n v="2"/>
    <n v="6.8351999999322288E-2"/>
    <n v="8.3757013329441451E-2"/>
    <n v="8.8656753408589459E-2"/>
    <n v="9.6968653535598956E-2"/>
    <x v="7"/>
    <n v="-7.0931132031096661E-3"/>
    <n v="-8.9909511041609529E-3"/>
    <n v="-9.2720180969205792"/>
  </r>
  <r>
    <s v="13-02-792-1"/>
    <x v="31"/>
    <s v="13-242"/>
    <n v="13001"/>
    <n v="15"/>
    <n v="1"/>
    <n v="8.0999984741210937"/>
    <n v="18.5"/>
    <n v="1"/>
    <n v="8.3166749999691092E-2"/>
    <n v="0.12231650153303836"/>
    <n v="8.8656753408589459E-2"/>
    <n v="9.6968653535598956E-2"/>
    <x v="31"/>
    <n v="-3.0837851406337782E-2"/>
    <n v="1.0583031087512972E-2"/>
    <n v="10.913868246739911"/>
  </r>
  <r>
    <s v="13-02-792-1"/>
    <x v="31"/>
    <s v="13-242"/>
    <n v="13001"/>
    <n v="15"/>
    <n v="2"/>
    <n v="10.199996948242187"/>
    <n v="18.699996948242188"/>
    <n v="3"/>
    <n v="0.10700513999927352"/>
    <n v="0.12231650153303836"/>
    <n v="8.8656753408589459E-2"/>
    <n v="9.6968653535598956E-2"/>
    <x v="31"/>
    <n v="-6.9994614067553362E-3"/>
    <n v="1.415878958745034E-2"/>
    <n v="14.601408879264669"/>
  </r>
  <r>
    <s v="13-02-792-1"/>
    <x v="31"/>
    <s v="13-242"/>
    <n v="13001"/>
    <n v="15"/>
    <n v="3"/>
    <n v="10.899993896484375"/>
    <n v="17.099990844726563"/>
    <n v="3"/>
    <n v="9.5618069999545696E-2"/>
    <n v="0.12231650153303836"/>
    <n v="8.8656753408589459E-2"/>
    <n v="9.6968653535598956E-2"/>
    <x v="31"/>
    <n v="-1.8386531406483164E-2"/>
    <n v="1.2450729087491166E-2"/>
    <n v="12.839952534682022"/>
  </r>
  <r>
    <s v="13-02-804-1"/>
    <x v="2"/>
    <s v="13-243"/>
    <n v="13001"/>
    <n v="15"/>
    <n v="1"/>
    <n v="10.25"/>
    <n v="17.899993896484375"/>
    <n v="2"/>
    <n v="9.8526074999426783E-2"/>
    <n v="0.10444300758906679"/>
    <n v="8.8656753408589459E-2"/>
    <n v="9.6968653535598956E-2"/>
    <x v="2"/>
    <n v="2.394967537369494E-3"/>
    <n v="4.8438575626861217E-3"/>
    <n v="4.9952818628216322"/>
  </r>
  <r>
    <s v="13-02-804-1"/>
    <x v="2"/>
    <s v="13-243"/>
    <n v="13001"/>
    <n v="15"/>
    <n v="2"/>
    <n v="10.799995422363281"/>
    <n v="15.899993896484375"/>
    <n v="3"/>
    <n v="8.1910439999774098E-2"/>
    <n v="0.10444300758906679"/>
    <n v="8.8656753408589459E-2"/>
    <n v="9.6968653535598956E-2"/>
    <x v="2"/>
    <n v="-1.422066746228319E-2"/>
    <n v="2.351512312738219E-3"/>
    <n v="2.4250231667648516"/>
  </r>
  <r>
    <s v="13-02-804-1"/>
    <x v="2"/>
    <s v="13-243"/>
    <n v="13001"/>
    <n v="15"/>
    <n v="3"/>
    <n v="10.899993896484375"/>
    <n v="15.399993896484375"/>
    <n v="3"/>
    <n v="7.7551319999656698E-2"/>
    <n v="0.10444300758906679"/>
    <n v="8.8656753408589459E-2"/>
    <n v="9.6968653535598956E-2"/>
    <x v="2"/>
    <n v="-1.857978746240059E-2"/>
    <n v="1.6976443127206088E-3"/>
    <n v="1.7507145359065679"/>
  </r>
  <r>
    <s v="13-02-804-1"/>
    <x v="2"/>
    <s v="13-243"/>
    <n v="13001"/>
    <n v="15"/>
    <n v="4"/>
    <n v="8.9499969482421875"/>
    <n v="12.299995422363281"/>
    <n v="1"/>
    <n v="4.0621364999879006E-2"/>
    <n v="0.10444300758906679"/>
    <n v="8.8656753408589459E-2"/>
    <n v="9.6968653535598956E-2"/>
    <x v="2"/>
    <n v="-5.5509742462178283E-2"/>
    <n v="-3.8418489372460439E-3"/>
    <n v="-3.9619493487507604"/>
  </r>
  <r>
    <s v="13-02-804-1"/>
    <x v="2"/>
    <s v="13-243"/>
    <n v="13001"/>
    <n v="15"/>
    <n v="5"/>
    <n v="8.5"/>
    <n v="18.79998779296875"/>
    <n v="2"/>
    <n v="9.0127199999187724E-2"/>
    <n v="0.10444300758906679"/>
    <n v="8.8656753408589459E-2"/>
    <n v="9.6968653535598956E-2"/>
    <x v="2"/>
    <n v="-6.0039074628695649E-3"/>
    <n v="3.5840263126502626E-3"/>
    <n v="3.6960669061311666"/>
  </r>
  <r>
    <s v="13-02-804-1"/>
    <x v="2"/>
    <s v="13-243"/>
    <n v="13001"/>
    <n v="15"/>
    <n v="6"/>
    <n v="8.899993896484375"/>
    <n v="16.199996948242187"/>
    <n v="3"/>
    <n v="7.0071479999569419E-2"/>
    <n v="0.10444300758906679"/>
    <n v="8.8656753408589459E-2"/>
    <n v="9.6968653535598956E-2"/>
    <x v="2"/>
    <n v="-2.6059627462487869E-2"/>
    <n v="5.7566831270751753E-4"/>
    <n v="0.59366433555373566"/>
  </r>
  <r>
    <s v="997"/>
    <x v="3"/>
    <s v="."/>
    <n v="98"/>
    <n v="16"/>
    <n v="2"/>
    <n v="8.5499954223632812"/>
    <n v="10.199996948242187"/>
    <n v="1"/>
    <n v="2.6686259999905815E-2"/>
    <n v="4.57339208466538E-2"/>
    <n v="6.2437322999803278E-2"/>
    <n v="9.6968653535598956E-2"/>
    <x v="3"/>
    <n v="1.5483669689047699E-2"/>
    <n v="-2.8418289160009939E-2"/>
    <n v="-29.30667604823147"/>
  </r>
  <r>
    <s v="997"/>
    <x v="3"/>
    <s v="."/>
    <n v="98"/>
    <n v="16"/>
    <n v="3"/>
    <n v="9.1999969482421875"/>
    <n v="14.399993896484375"/>
    <n v="2"/>
    <n v="5.7231359999605047E-2"/>
    <n v="4.57339208466538E-2"/>
    <n v="6.2437322999803278E-2"/>
    <n v="9.6968653535598956E-2"/>
    <x v="3"/>
    <n v="4.6028769688746925E-2"/>
    <n v="-2.3836524160055054E-2"/>
    <n v="-24.581680049114254"/>
  </r>
  <r>
    <s v="997"/>
    <x v="3"/>
    <s v="."/>
    <n v="98"/>
    <n v="16"/>
    <n v="4"/>
    <n v="6.2999992370605469"/>
    <n v="7"/>
    <n v="1"/>
    <n v="9.2609999999240245E-3"/>
    <n v="4.57339208466538E-2"/>
    <n v="6.2437322999803278E-2"/>
    <n v="9.6968653535598956E-2"/>
    <x v="3"/>
    <n v="-1.941590310934091E-3"/>
    <n v="-3.1032078160007207E-2"/>
    <n v="-32.002174959163234"/>
  </r>
  <r>
    <s v="997"/>
    <x v="3"/>
    <s v="."/>
    <n v="98"/>
    <n v="16"/>
    <n v="5"/>
    <n v="5"/>
    <n v="6.2999992370605469"/>
    <n v="1"/>
    <n v="5.95349999997552E-3"/>
    <n v="4.57339208466538E-2"/>
    <n v="6.2437322999803278E-2"/>
    <n v="9.6968653535598956E-2"/>
    <x v="3"/>
    <n v="-5.2490903108825954E-3"/>
    <n v="-3.1528203159999484E-2"/>
    <n v="-32.513809370803429"/>
  </r>
  <r>
    <s v="997"/>
    <x v="3"/>
    <s v="."/>
    <n v="98"/>
    <n v="16"/>
    <n v="6"/>
    <n v="10.899993896484375"/>
    <n v="15.5"/>
    <n v="3"/>
    <n v="7.8561749999607855E-2"/>
    <n v="4.57339208466538E-2"/>
    <n v="6.2437322999803278E-2"/>
    <n v="9.6968653535598956E-2"/>
    <x v="3"/>
    <n v="6.7359159688749726E-2"/>
    <n v="-2.0636965660054636E-2"/>
    <n v="-21.282099841139313"/>
  </r>
  <r>
    <s v="04-02-9-1"/>
    <x v="27"/>
    <s v="13-262"/>
    <n v="4001"/>
    <n v="16"/>
    <n v="1"/>
    <n v="11.899993896484375"/>
    <n v="21.79998779296875"/>
    <n v="3"/>
    <n v="0.16966067999965162"/>
    <n v="0.12870699264737026"/>
    <n v="6.2437322999803278E-2"/>
    <n v="9.6968653535598956E-2"/>
    <x v="27"/>
    <n v="7.5485017888077044E-2"/>
    <n v="3.0365756150274342E-2"/>
    <n v="31.315022992586488"/>
  </r>
  <r>
    <s v="04-02-9-1"/>
    <x v="27"/>
    <s v="13-262"/>
    <n v="4001"/>
    <n v="16"/>
    <n v="3"/>
    <n v="8.5"/>
    <n v="14.299995422363281"/>
    <n v="2"/>
    <n v="5.2144949999728851E-2"/>
    <n v="0.12870699264737026"/>
    <n v="6.2437322999803278E-2"/>
    <n v="9.6968653535598956E-2"/>
    <x v="27"/>
    <n v="-4.2030712111845739E-2"/>
    <n v="1.2738396650285923E-2"/>
    <n v="13.136612901002515"/>
  </r>
  <r>
    <s v="04-02-9-1"/>
    <x v="27"/>
    <s v="13-262"/>
    <n v="4001"/>
    <n v="16"/>
    <n v="5"/>
    <n v="9.1999969482421875"/>
    <n v="15"/>
    <n v="2"/>
    <n v="6.2099999999645661E-2"/>
    <n v="0.12870699264737026"/>
    <n v="6.2437322999803278E-2"/>
    <n v="9.6968653535598956E-2"/>
    <x v="27"/>
    <n v="-3.2075662111928929E-2"/>
    <n v="1.4231654150273445E-2"/>
    <n v="14.676551268239221"/>
  </r>
  <r>
    <s v="04-02-9-1"/>
    <x v="27"/>
    <s v="13-262"/>
    <n v="4001"/>
    <n v="16"/>
    <n v="6"/>
    <n v="9.899993896484375"/>
    <n v="14.399993896484375"/>
    <n v="2"/>
    <n v="6.1585919999743055E-2"/>
    <n v="0.12870699264737026"/>
    <n v="6.2437322999803278E-2"/>
    <n v="9.6968653535598956E-2"/>
    <x v="27"/>
    <n v="-3.2589742111831535E-2"/>
    <n v="1.4154542150288054E-2"/>
    <n v="14.597028662558117"/>
  </r>
  <r>
    <s v="13-02-26-1"/>
    <x v="11"/>
    <s v="."/>
    <n v="13001"/>
    <n v="16"/>
    <n v="2"/>
    <n v="9.5"/>
    <n v="15.799995422363281"/>
    <n v="2"/>
    <n v="7.1147399999972549E-2"/>
    <n v="9.5526115189124836E-2"/>
    <n v="6.2437322999803278E-2"/>
    <n v="9.6968653535598956E-2"/>
    <x v="11"/>
    <n v="1.0152615346643398E-2"/>
    <n v="6.5736929411203745E-4"/>
    <n v="0.67791937924631007"/>
  </r>
  <r>
    <s v="13-02-26-1"/>
    <x v="11"/>
    <s v="."/>
    <n v="13001"/>
    <n v="16"/>
    <n v="5"/>
    <n v="11.25"/>
    <n v="17.5"/>
    <n v="1"/>
    <n v="0.10335937499985448"/>
    <n v="9.5526115189124836E-2"/>
    <n v="6.2437322999803278E-2"/>
    <n v="9.6968653535598956E-2"/>
    <x v="11"/>
    <n v="4.2364590346525323E-2"/>
    <n v="5.4891655440943259E-3"/>
    <n v="5.6607628795001812"/>
  </r>
  <r>
    <s v="13-02-26-1"/>
    <x v="11"/>
    <s v="."/>
    <n v="13001"/>
    <n v="16"/>
    <n v="6"/>
    <n v="10.75"/>
    <n v="15.299995422363281"/>
    <n v="2"/>
    <n v="7.5494024999898102E-2"/>
    <n v="9.5526115189124836E-2"/>
    <n v="6.2437322999803278E-2"/>
    <n v="9.6968653535598956E-2"/>
    <x v="11"/>
    <n v="1.4499240346568951E-2"/>
    <n v="1.3093630441008705E-3"/>
    <n v="1.3502951689642464"/>
  </r>
  <r>
    <s v="13-02-1006-1"/>
    <x v="30"/>
    <s v="13-253"/>
    <n v="13001"/>
    <n v="16"/>
    <n v="1"/>
    <n v="11.399993896484375"/>
    <n v="16.899993896484375"/>
    <n v="2"/>
    <n v="9.767861999989691E-2"/>
    <n v="9.7802128447300588E-2"/>
    <n v="6.2437322999803278E-2"/>
    <n v="9.6968653535598956E-2"/>
    <x v="30"/>
    <n v="3.4407822088392007E-2"/>
    <n v="5.6612582602797792E-3"/>
    <n v="5.838235402744278"/>
  </r>
  <r>
    <s v="13-02-1006-1"/>
    <x v="30"/>
    <s v="13-253"/>
    <n v="13001"/>
    <n v="16"/>
    <n v="2"/>
    <n v="10.899993896484375"/>
    <n v="14.199996948242187"/>
    <n v="1"/>
    <n v="6.5936279999732506E-2"/>
    <n v="9.7802128447300588E-2"/>
    <n v="6.2437322999803278E-2"/>
    <n v="9.6968653535598956E-2"/>
    <x v="30"/>
    <n v="2.6654820882276026E-3"/>
    <n v="8.9990726025511924E-4"/>
    <n v="0.92803934822581291"/>
  </r>
  <r>
    <s v="13-02-1006-1"/>
    <x v="30"/>
    <s v="13-253"/>
    <n v="13001"/>
    <n v="16"/>
    <n v="3"/>
    <n v="9.1999969482421875"/>
    <n v="12.399993896484375"/>
    <n v="1"/>
    <n v="4.2437759999756963E-2"/>
    <n v="9.7802128447300588E-2"/>
    <n v="6.2437322999803278E-2"/>
    <n v="9.6968653535598956E-2"/>
    <x v="30"/>
    <n v="-2.083303791174794E-2"/>
    <n v="-2.6248707397412119E-3"/>
    <n v="-2.7069270780145196"/>
  </r>
  <r>
    <s v="13-02-1006-1"/>
    <x v="30"/>
    <s v="13-253"/>
    <n v="13001"/>
    <n v="16"/>
    <n v="4"/>
    <n v="11.449996948242188"/>
    <n v="18.599990844726562"/>
    <n v="2"/>
    <n v="0.11883725999996386"/>
    <n v="9.7802128447300588E-2"/>
    <n v="6.2437322999803278E-2"/>
    <n v="9.6968653535598956E-2"/>
    <x v="30"/>
    <n v="5.5566462088458952E-2"/>
    <n v="8.8350542602898211E-3"/>
    <n v="9.1112477467229258"/>
  </r>
  <r>
    <s v="13-02-1006-1"/>
    <x v="30"/>
    <s v="13-253"/>
    <n v="13001"/>
    <n v="16"/>
    <n v="5"/>
    <n v="8.399993896484375"/>
    <n v="11.799995422363281"/>
    <n v="3"/>
    <n v="3.5088479999558331E-2"/>
    <n v="9.7802128447300588E-2"/>
    <n v="6.2437322999803278E-2"/>
    <n v="9.6968653535598956E-2"/>
    <x v="30"/>
    <n v="-2.8182317911946572E-2"/>
    <n v="-3.7272627397710065E-3"/>
    <n v="-3.8437810610649144"/>
  </r>
  <r>
    <s v="13-02-1006-1"/>
    <x v="30"/>
    <s v="13-253"/>
    <n v="13001"/>
    <n v="16"/>
    <n v="6"/>
    <n v="7.2999992370605469"/>
    <n v="9.2999954223632812"/>
    <n v="2"/>
    <n v="1.8941309999945588E-2"/>
    <n v="9.7802128447300588E-2"/>
    <n v="6.2437322999803278E-2"/>
    <n v="9.6968653535598956E-2"/>
    <x v="30"/>
    <n v="-4.4329487911559315E-2"/>
    <n v="-6.1493382397129186E-3"/>
    <n v="-6.3415732976589023"/>
  </r>
  <r>
    <s v="13-02-777-1"/>
    <x v="4"/>
    <s v="13-240"/>
    <n v="13001"/>
    <n v="16"/>
    <n v="3"/>
    <n v="8"/>
    <n v="9.6999969482421875"/>
    <n v="1"/>
    <n v="2.2581599999966784E-2"/>
    <n v="9.3022092243769838E-2"/>
    <n v="6.2437322999803278E-2"/>
    <n v="9.6968653535598956E-2"/>
    <x v="4"/>
    <n v="-3.5909161708007384E-2"/>
    <n v="-7.7543110312985782E-3"/>
    <n v="-7.9967192990380447"/>
  </r>
  <r>
    <s v="13-02-777-1"/>
    <x v="4"/>
    <s v="13-240"/>
    <n v="13001"/>
    <n v="16"/>
    <n v="4"/>
    <n v="7.5"/>
    <n v="12.799995422363281"/>
    <n v="1"/>
    <n v="3.6863999999695807E-2"/>
    <n v="9.3022092243769838E-2"/>
    <n v="6.2437322999803278E-2"/>
    <n v="9.6968653535598956E-2"/>
    <x v="4"/>
    <n v="-2.1626761708278361E-2"/>
    <n v="-5.6119510313392242E-3"/>
    <n v="-5.7873867757470459"/>
  </r>
  <r>
    <s v="13-02-777-1"/>
    <x v="4"/>
    <s v="13-240"/>
    <n v="13001"/>
    <n v="16"/>
    <n v="5"/>
    <n v="8.899993896484375"/>
    <n v="14.399993896484375"/>
    <n v="1"/>
    <n v="5.5365119999805756E-2"/>
    <n v="9.3022092243769838E-2"/>
    <n v="6.2437322999803278E-2"/>
    <n v="9.6968653535598956E-2"/>
    <x v="4"/>
    <n v="-3.1256417081684112E-3"/>
    <n v="-2.836783031322732E-3"/>
    <n v="-2.9254639802555342"/>
  </r>
  <r>
    <s v="13-02-777-1"/>
    <x v="4"/>
    <s v="13-240"/>
    <n v="13001"/>
    <n v="16"/>
    <n v="6"/>
    <n v="8"/>
    <n v="14.799995422363281"/>
    <n v="2"/>
    <n v="5.2569599999969796E-2"/>
    <n v="9.3022092243769838E-2"/>
    <n v="6.2437322999803278E-2"/>
    <n v="9.6968653535598956E-2"/>
    <x v="4"/>
    <n v="-5.9211617080043716E-3"/>
    <n v="-3.2561110312981259E-3"/>
    <n v="-3.3579006334276347"/>
  </r>
  <r>
    <s v="13-02-806-1"/>
    <x v="18"/>
    <s v="."/>
    <n v="13001"/>
    <n v="16"/>
    <n v="1"/>
    <n v="10.199996948242187"/>
    <n v="13.5"/>
    <n v="2"/>
    <n v="5.5768499999885535E-2"/>
    <n v="9.1156408198908564E-2"/>
    <n v="6.2437322999803278E-2"/>
    <n v="9.6968653535598956E-2"/>
    <x v="18"/>
    <n v="-8.565776632273453E-4"/>
    <n v="-3.6158338514983364E-3"/>
    <n v="-3.7288687835300278"/>
  </r>
  <r>
    <s v="13-02-806-1"/>
    <x v="18"/>
    <s v="."/>
    <n v="13001"/>
    <n v="16"/>
    <n v="3"/>
    <n v="6.5999984741210938"/>
    <n v="9.2999954223632812"/>
    <n v="2"/>
    <n v="1.7125019999866709E-2"/>
    <n v="9.1156408198908564E-2"/>
    <n v="6.2437322999803278E-2"/>
    <n v="9.6968653535598956E-2"/>
    <x v="18"/>
    <n v="-3.9500057663246171E-2"/>
    <n v="-9.4123558515011602E-3"/>
    <n v="-9.7065964188578882"/>
  </r>
  <r>
    <s v="13-02-806-1"/>
    <x v="18"/>
    <s v="."/>
    <n v="13001"/>
    <n v="16"/>
    <n v="6"/>
    <n v="8.0999984741210937"/>
    <n v="14.199996948242187"/>
    <n v="1"/>
    <n v="4.8998519999713608E-2"/>
    <n v="9.1156408198908564E-2"/>
    <n v="6.2437322999803278E-2"/>
    <n v="9.6968653535598956E-2"/>
    <x v="18"/>
    <n v="-7.6265576633992721E-3"/>
    <n v="-4.6313308515241259E-3"/>
    <n v="-4.7761113335701628"/>
  </r>
  <r>
    <s v="13-07-760-1"/>
    <x v="15"/>
    <s v="."/>
    <n v="13001"/>
    <n v="16"/>
    <n v="1"/>
    <n v="10.399993896484375"/>
    <n v="17"/>
    <n v="2"/>
    <n v="9.016799999972136E-2"/>
    <n v="0.12108554345769552"/>
    <n v="6.2437322999803278E-2"/>
    <n v="9.6968653535598956E-2"/>
    <x v="15"/>
    <n v="3.6137870778215203E-3"/>
    <n v="1.501220201493117E-2"/>
    <n v="15.481499915248298"/>
  </r>
  <r>
    <s v="13-07-760-1"/>
    <x v="15"/>
    <s v="."/>
    <n v="13001"/>
    <n v="16"/>
    <n v="2"/>
    <n v="10.5"/>
    <n v="18.199996948242187"/>
    <n v="1"/>
    <n v="0.10434059999988676"/>
    <n v="0.12108554345769552"/>
    <n v="6.2437322999803278E-2"/>
    <n v="9.6968653535598956E-2"/>
    <x v="15"/>
    <n v="1.7786387077986923E-2"/>
    <n v="1.7138092014955978E-2"/>
    <n v="17.673847568342563"/>
  </r>
  <r>
    <s v="13-07-760-1"/>
    <x v="15"/>
    <s v="."/>
    <n v="13001"/>
    <n v="16"/>
    <n v="3"/>
    <n v="10"/>
    <n v="16"/>
    <n v="1"/>
    <n v="7.6799999999821011E-2"/>
    <n v="0.12108554345769552"/>
    <n v="6.2437322999803278E-2"/>
    <n v="9.6968653535598956E-2"/>
    <x v="15"/>
    <n v="-9.7542129220788282E-3"/>
    <n v="1.3007002014946117E-2"/>
    <n v="13.413615163967405"/>
  </r>
  <r>
    <s v="13-07-760-1"/>
    <x v="15"/>
    <s v="."/>
    <n v="13001"/>
    <n v="16"/>
    <n v="4"/>
    <n v="9.899993896484375"/>
    <n v="14"/>
    <n v="3"/>
    <n v="5.8211999999912223E-2"/>
    <n v="0.12108554345769552"/>
    <n v="6.2437322999803278E-2"/>
    <n v="9.6968653535598956E-2"/>
    <x v="15"/>
    <n v="-2.8342212921987617E-2"/>
    <n v="1.02188020149598E-2"/>
    <n v="10.538252973893561"/>
  </r>
  <r>
    <s v="13-07-760-1"/>
    <x v="15"/>
    <s v="."/>
    <n v="13001"/>
    <n v="16"/>
    <n v="6"/>
    <n v="11"/>
    <n v="17.599990844726562"/>
    <n v="2"/>
    <n v="0.10222079999948619"/>
    <n v="0.12108554345769552"/>
    <n v="6.2437322999803278E-2"/>
    <n v="9.6968653535598956E-2"/>
    <x v="15"/>
    <n v="1.566658707758635E-2"/>
    <n v="1.6820122014895893E-2"/>
    <n v="17.345937477332217"/>
  </r>
  <r>
    <s v="998"/>
    <x v="6"/>
    <s v="."/>
    <n v="98"/>
    <n v="17"/>
    <n v="2"/>
    <n v="8.149993896484375"/>
    <n v="14.799995422363281"/>
    <n v="2"/>
    <n v="5.3555279999727645E-2"/>
    <n v="6.5476370204997289E-2"/>
    <n v="8.5307449199553964E-2"/>
    <n v="9.6968653535598956E-2"/>
    <x v="6"/>
    <n v="-2.5988586922465196E-4"/>
    <n v="-1.8934352878744697E-2"/>
    <n v="-19.526261516865912"/>
  </r>
  <r>
    <s v="998"/>
    <x v="6"/>
    <s v="."/>
    <n v="98"/>
    <n v="17"/>
    <n v="3"/>
    <n v="10.199996948242187"/>
    <n v="13.799995422363281"/>
    <n v="2"/>
    <n v="5.8274639999581268E-2"/>
    <n v="6.5476370204997289E-2"/>
    <n v="8.5307449199553964E-2"/>
    <n v="9.6968653535598956E-2"/>
    <x v="6"/>
    <n v="4.4594741306289709E-3"/>
    <n v="-1.8226448878766656E-2"/>
    <n v="-18.796227661421941"/>
  </r>
  <r>
    <s v="998"/>
    <x v="6"/>
    <s v="."/>
    <n v="98"/>
    <n v="17"/>
    <n v="4"/>
    <n v="11.399993896484375"/>
    <n v="21"/>
    <n v="2"/>
    <n v="0.15082199999960721"/>
    <n v="6.5476370204997289E-2"/>
    <n v="8.5307449199553964E-2"/>
    <n v="9.6968653535598956E-2"/>
    <x v="6"/>
    <n v="9.7006834130654918E-2"/>
    <n v="-4.3443448787627639E-3"/>
    <n v="-4.4801538645350742"/>
  </r>
  <r>
    <s v="998"/>
    <x v="6"/>
    <s v="."/>
    <n v="98"/>
    <n v="17"/>
    <n v="5"/>
    <n v="9.6999969482421875"/>
    <n v="16.5"/>
    <n v="1"/>
    <n v="7.922474999941187E-2"/>
    <n v="6.5476370204997289E-2"/>
    <n v="8.5307449199553964E-2"/>
    <n v="9.6968653535598956E-2"/>
    <x v="6"/>
    <n v="2.5409584130459573E-2"/>
    <n v="-1.5083932378792065E-2"/>
    <n v="-15.555472648957096"/>
  </r>
  <r>
    <s v="998"/>
    <x v="6"/>
    <s v="."/>
    <n v="98"/>
    <n v="17"/>
    <n v="6"/>
    <n v="10.699996948242188"/>
    <n v="17"/>
    <n v="2"/>
    <n v="9.276899999986199E-2"/>
    <n v="6.5476370204997289E-2"/>
    <n v="8.5307449199553964E-2"/>
    <n v="9.6968653535598956E-2"/>
    <x v="6"/>
    <n v="3.8953834130909692E-2"/>
    <n v="-1.3052294878724547E-2"/>
    <n v="-13.460323932344602"/>
  </r>
  <r>
    <s v="BG34/06E"/>
    <x v="10"/>
    <s v="."/>
    <n v="98"/>
    <n v="17"/>
    <n v="1"/>
    <n v="10.5"/>
    <n v="15.699996948242188"/>
    <n v="2"/>
    <n v="7.7644349999900442E-2"/>
    <n v="9.6163083022322418E-2"/>
    <n v="8.5307449199553964E-2"/>
    <n v="9.6968653535598956E-2"/>
    <x v="10"/>
    <n v="-6.8575286863769847E-3"/>
    <n v="-1.5119716109224704E-3"/>
    <n v="-1.559237501805053"/>
  </r>
  <r>
    <s v="BG34/06E"/>
    <x v="10"/>
    <s v="."/>
    <n v="98"/>
    <n v="17"/>
    <n v="2"/>
    <n v="8.5"/>
    <n v="15.799995422363281"/>
    <n v="2"/>
    <n v="6.3658199999736098E-2"/>
    <n v="9.6163083022322418E-2"/>
    <n v="8.5307449199553964E-2"/>
    <n v="9.6968653535598956E-2"/>
    <x v="10"/>
    <n v="-2.0843678686541328E-2"/>
    <n v="-3.6098941109471219E-3"/>
    <n v="-3.7227433601744959"/>
  </r>
  <r>
    <s v="BG34/06E"/>
    <x v="10"/>
    <s v="."/>
    <n v="98"/>
    <n v="17"/>
    <n v="3"/>
    <n v="7.7999992370605469"/>
    <n v="14.099998474121094"/>
    <n v="1"/>
    <n v="4.6521539999957895E-2"/>
    <n v="9.6163083022322418E-2"/>
    <n v="8.5307449199553964E-2"/>
    <n v="9.6968653535598956E-2"/>
    <x v="10"/>
    <n v="-3.7980338686319517E-2"/>
    <n v="-6.1803931109138503E-3"/>
    <n v="-6.3735989781944484"/>
  </r>
  <r>
    <s v="BG34/06E"/>
    <x v="10"/>
    <s v="."/>
    <n v="98"/>
    <n v="17"/>
    <n v="4"/>
    <n v="10.5"/>
    <n v="22.099990844726563"/>
    <n v="3"/>
    <n v="0.1538491499995871"/>
    <n v="9.6163083022322418E-2"/>
    <n v="8.5307449199553964E-2"/>
    <n v="9.6968653535598956E-2"/>
    <x v="10"/>
    <n v="6.9347271313309672E-2"/>
    <n v="9.9187483890305281E-3"/>
    <n v="10.228819342519978"/>
  </r>
  <r>
    <s v="BG34/06E"/>
    <x v="10"/>
    <s v="."/>
    <n v="98"/>
    <n v="17"/>
    <n v="5"/>
    <n v="8.899993896484375"/>
    <n v="15.799995422363281"/>
    <n v="2"/>
    <n v="6.665387999964878E-2"/>
    <n v="9.6163083022322418E-2"/>
    <n v="8.5307449199553964E-2"/>
    <n v="9.6968653535598956E-2"/>
    <x v="10"/>
    <n v="-1.7847998686628647E-2"/>
    <n v="-3.1605421109602194E-3"/>
    <n v="-3.2593441238203096"/>
  </r>
  <r>
    <s v="BG34/06E"/>
    <x v="10"/>
    <s v="."/>
    <n v="98"/>
    <n v="17"/>
    <n v="6"/>
    <n v="8.9499969482421875"/>
    <n v="16.79998779296875"/>
    <n v="2"/>
    <n v="7.5781439999445865E-2"/>
    <n v="9.6163083022322418E-2"/>
    <n v="8.5307449199553964E-2"/>
    <n v="9.6968653535598956E-2"/>
    <x v="10"/>
    <n v="-8.7204386868315609E-3"/>
    <n v="-1.7914081109906567E-3"/>
    <n v="-1.8474094933503415"/>
  </r>
  <r>
    <s v="04-02-9-1"/>
    <x v="27"/>
    <s v="13-262"/>
    <n v="4001"/>
    <n v="17"/>
    <n v="1"/>
    <n v="10.399993896484375"/>
    <n v="17.5"/>
    <n v="3"/>
    <n v="9.5549999999093416E-2"/>
    <n v="0.12870699264737026"/>
    <n v="8.5307449199553964E-2"/>
    <n v="9.6968653535598956E-2"/>
    <x v="27"/>
    <n v="-2.1495788312231853E-2"/>
    <n v="1.5818635220228007E-2"/>
    <n v="16.31314310703582"/>
  </r>
  <r>
    <s v="04-02-9-1"/>
    <x v="27"/>
    <s v="13-262"/>
    <n v="4001"/>
    <n v="17"/>
    <n v="2"/>
    <n v="10.399993896484375"/>
    <n v="17"/>
    <n v="3"/>
    <n v="9.016799999972136E-2"/>
    <n v="0.12870699264737026"/>
    <n v="8.5307449199553964E-2"/>
    <n v="9.6968653535598956E-2"/>
    <x v="27"/>
    <n v="-2.6877788311603909E-2"/>
    <n v="1.5011335220322199E-2"/>
    <n v="15.480606023689155"/>
  </r>
  <r>
    <s v="04-02-9-1"/>
    <x v="27"/>
    <s v="13-262"/>
    <n v="4001"/>
    <n v="17"/>
    <n v="3"/>
    <n v="9.6999969482421875"/>
    <n v="16.599990844726562"/>
    <n v="2"/>
    <n v="8.0187959999420855E-2"/>
    <n v="0.12870699264737026"/>
    <n v="8.5307449199553964E-2"/>
    <n v="9.6968653535598956E-2"/>
    <x v="27"/>
    <n v="-3.6857828311904414E-2"/>
    <n v="1.3514329220277121E-2"/>
    <n v="13.936801974171752"/>
  </r>
  <r>
    <s v="04-02-9-1"/>
    <x v="27"/>
    <s v="13-262"/>
    <n v="4001"/>
    <n v="17"/>
    <n v="6"/>
    <n v="11.899993896484375"/>
    <n v="21.29998779296875"/>
    <n v="2"/>
    <n v="0.16196732999924279"/>
    <n v="0.12870699264737026"/>
    <n v="8.5307449199553964E-2"/>
    <n v="9.6968653535598956E-2"/>
    <x v="27"/>
    <n v="4.4921541687917524E-2"/>
    <n v="2.5781234720250411E-2"/>
    <n v="26.587184394373022"/>
  </r>
  <r>
    <s v="04-02-14-2"/>
    <x v="25"/>
    <s v="."/>
    <n v="4001"/>
    <n v="17"/>
    <n v="2"/>
    <n v="10"/>
    <n v="21.29998779296875"/>
    <n v="2"/>
    <n v="0.13610699999844655"/>
    <n v="9.1609026837085841E-2"/>
    <n v="8.5307449199553964E-2"/>
    <n v="9.6968653535598956E-2"/>
    <x v="25"/>
    <n v="5.6159177497405705E-2"/>
    <n v="5.2081006055029865E-3"/>
    <n v="5.3709115426574403"/>
  </r>
  <r>
    <s v="04-02-14-2"/>
    <x v="25"/>
    <s v="."/>
    <n v="4001"/>
    <n v="17"/>
    <n v="5"/>
    <n v="8.5"/>
    <n v="16.699996948242188"/>
    <n v="3"/>
    <n v="7.111694999912288E-2"/>
    <n v="9.1609026837085841E-2"/>
    <n v="8.5307449199553964E-2"/>
    <n v="9.6968653535598956E-2"/>
    <x v="25"/>
    <n v="-8.830872501917969E-3"/>
    <n v="-4.540406894395564E-3"/>
    <n v="-4.6823449938166855"/>
  </r>
  <r>
    <s v="04-02-14-2"/>
    <x v="25"/>
    <s v="."/>
    <n v="4001"/>
    <n v="17"/>
    <n v="6"/>
    <n v="9.1999969482421875"/>
    <n v="19"/>
    <n v="3"/>
    <n v="9.9635999999918567E-2"/>
    <n v="9.1609026837085841E-2"/>
    <n v="8.5307449199553964E-2"/>
    <n v="9.6968653535598956E-2"/>
    <x v="25"/>
    <n v="1.9688177498877718E-2"/>
    <n v="-2.6254939427621101E-4"/>
    <n v="-0.27075697630453782"/>
  </r>
  <r>
    <s v="13-02-179-1"/>
    <x v="17"/>
    <s v="."/>
    <n v="13001"/>
    <n v="17"/>
    <n v="4"/>
    <n v="10.799995422363281"/>
    <n v="16.199996948242187"/>
    <n v="2"/>
    <n v="8.5030559999722755E-2"/>
    <n v="7.9478919434443407E-2"/>
    <n v="8.5307449199553964E-2"/>
    <n v="9.6968653535598956E-2"/>
    <x v="17"/>
    <n v="1.721284490132434E-2"/>
    <n v="-7.9119137254946795E-3"/>
    <n v="-8.1592488263127958"/>
  </r>
  <r>
    <s v="13-02-179-1"/>
    <x v="17"/>
    <s v="."/>
    <n v="13001"/>
    <n v="17"/>
    <n v="6"/>
    <n v="9.0999984741210937"/>
    <n v="13.399993896484375"/>
    <n v="2"/>
    <n v="4.9019879999832483E-2"/>
    <n v="7.9478919434443407E-2"/>
    <n v="8.5307449199553964E-2"/>
    <n v="9.6968653535598956E-2"/>
    <x v="17"/>
    <n v="-1.8797835098565932E-2"/>
    <n v="-1.3313515725478219E-2"/>
    <n v="-13.729710829273902"/>
  </r>
  <r>
    <s v="16-02-2244-1"/>
    <x v="8"/>
    <s v="."/>
    <n v="16001"/>
    <n v="17"/>
    <n v="2"/>
    <n v="11.099998474121094"/>
    <n v="15.5"/>
    <n v="2"/>
    <n v="8.0003249999208492E-2"/>
    <n v="9.5739508092517467E-2"/>
    <n v="8.5307449199553964E-2"/>
    <n v="9.6968653535598956E-2"/>
    <x v="8"/>
    <n v="-4.0750537572639828E-3"/>
    <n v="-1.348745329438491E-3"/>
    <n v="-1.3909085877358729"/>
  </r>
  <r>
    <s v="16-02-2244-1"/>
    <x v="8"/>
    <s v="."/>
    <n v="16001"/>
    <n v="17"/>
    <n v="3"/>
    <n v="9.2999954223632812"/>
    <n v="16.399993896484375"/>
    <n v="2"/>
    <n v="7.5039839999590185E-2"/>
    <n v="9.5739508092517467E-2"/>
    <n v="8.5307449199553964E-2"/>
    <n v="9.6968653535598956E-2"/>
    <x v="8"/>
    <n v="-9.0384637568822895E-3"/>
    <n v="-2.0932568293812368E-3"/>
    <n v="-2.1586943337444242"/>
  </r>
  <r>
    <s v="16-02-2244-1"/>
    <x v="8"/>
    <s v="."/>
    <n v="16001"/>
    <n v="17"/>
    <n v="4"/>
    <n v="8.899993896484375"/>
    <n v="12.5"/>
    <n v="1"/>
    <n v="4.1718749999745341E-2"/>
    <n v="9.5739508092517467E-2"/>
    <n v="8.5307449199553964E-2"/>
    <n v="9.6968653535598956E-2"/>
    <x v="8"/>
    <n v="-4.2359553756727134E-2"/>
    <n v="-7.091420329357963E-3"/>
    <n v="-7.3131059066985733"/>
  </r>
  <r>
    <s v="16-02-2244-1"/>
    <x v="8"/>
    <s v="."/>
    <n v="16001"/>
    <n v="17"/>
    <n v="5"/>
    <n v="10.199996948242187"/>
    <n v="17.29998779296875"/>
    <n v="2"/>
    <n v="9.1582739999466867E-2"/>
    <n v="9.5739508092517467E-2"/>
    <n v="8.5307449199553964E-2"/>
    <n v="9.6968653535598956E-2"/>
    <x v="8"/>
    <n v="7.5044362429943917E-3"/>
    <n v="3.8817817060026534E-4"/>
    <n v="0.40031304596568218"/>
  </r>
  <r>
    <s v="16-02-2244-1"/>
    <x v="8"/>
    <s v="."/>
    <n v="16001"/>
    <n v="17"/>
    <n v="6"/>
    <n v="9.7999954223632812"/>
    <n v="13.899993896484375"/>
    <n v="1"/>
    <n v="5.6803739999850222E-2"/>
    <n v="9.5739508092517467E-2"/>
    <n v="8.5307449199553964E-2"/>
    <n v="9.6968653535598956E-2"/>
    <x v="8"/>
    <n v="-2.7274563756622253E-2"/>
    <n v="-4.8286718293422308E-3"/>
    <n v="-4.9796214067977518"/>
  </r>
  <r>
    <s v="997"/>
    <x v="3"/>
    <s v="."/>
    <n v="98"/>
    <n v="18"/>
    <n v="1"/>
    <n v="9.399993896484375"/>
    <n v="10"/>
    <n v="2"/>
    <n v="2.8199999999969805E-2"/>
    <n v="4.57339208466538E-2"/>
    <n v="0.10559954299950505"/>
    <n v="9.6968653535598956E-2"/>
    <x v="3"/>
    <n v="-2.6164810310590092E-2"/>
    <n v="-3.4665561159955609E-2"/>
    <n v="-35.749244622881406"/>
  </r>
  <r>
    <s v="997"/>
    <x v="3"/>
    <s v="."/>
    <n v="98"/>
    <n v="18"/>
    <n v="6"/>
    <n v="7.1999969482421875"/>
    <n v="5"/>
    <n v="2"/>
    <n v="5.3999999999518877E-3"/>
    <n v="4.57339208466538E-2"/>
    <n v="0.10559954299950505"/>
    <n v="9.6968653535598956E-2"/>
    <x v="3"/>
    <n v="-4.8964810310608023E-2"/>
    <n v="-3.8085561159958294E-2"/>
    <n v="-39.276157573928145"/>
  </r>
  <r>
    <s v="998"/>
    <x v="6"/>
    <s v="."/>
    <n v="98"/>
    <n v="18"/>
    <n v="1"/>
    <n v="4.5"/>
    <n v="5.8999977111816406"/>
    <n v="1"/>
    <n v="4.6993499999530286E-3"/>
    <n v="6.5476370204997289E-2"/>
    <n v="0.10559954299950505"/>
    <n v="9.6968653535598956E-2"/>
    <x v="6"/>
    <n v="-6.9407909668950343E-2"/>
    <n v="-2.9306556448703551E-2"/>
    <n v="-30.222711546618086"/>
  </r>
  <r>
    <s v="998"/>
    <x v="6"/>
    <s v="."/>
    <n v="98"/>
    <n v="18"/>
    <n v="3"/>
    <n v="9.899993896484375"/>
    <n v="18.5"/>
    <n v="2"/>
    <n v="0.10164824999992561"/>
    <n v="6.5476370204997289E-2"/>
    <n v="0.10559954299950505"/>
    <n v="9.6968653535598956E-2"/>
    <x v="6"/>
    <n v="2.7540990331022225E-2"/>
    <n v="-1.4764221448707666E-2"/>
    <n v="-15.225767204540436"/>
  </r>
  <r>
    <s v="998"/>
    <x v="6"/>
    <s v="."/>
    <n v="98"/>
    <n v="18"/>
    <n v="4"/>
    <n v="11.799995422363281"/>
    <n v="14.699996948242188"/>
    <n v="3"/>
    <n v="7.649585999934061E-2"/>
    <n v="6.5476370204997289E-2"/>
    <n v="0.10559954299950505"/>
    <n v="9.6968653535598956E-2"/>
    <x v="6"/>
    <n v="2.3886003304372239E-3"/>
    <n v="-1.8537079948795415E-2"/>
    <n v="-19.116569399398863"/>
  </r>
  <r>
    <s v="BG34/06E"/>
    <x v="10"/>
    <s v="."/>
    <n v="98"/>
    <n v="18"/>
    <n v="2"/>
    <n v="10.299995422363281"/>
    <n v="22"/>
    <n v="1"/>
    <n v="0.14955599999848346"/>
    <n v="9.6163083022322418E-2"/>
    <n v="0.10559954299950505"/>
    <n v="9.6968653535598956E-2"/>
    <x v="10"/>
    <n v="4.4762027512254943E-2"/>
    <n v="6.2309618188723182E-3"/>
    <n v="6.4257485194272794"/>
  </r>
  <r>
    <s v="BG34/06E"/>
    <x v="10"/>
    <s v="."/>
    <n v="98"/>
    <n v="18"/>
    <n v="3"/>
    <n v="8"/>
    <n v="12.199996948242188"/>
    <n v="2"/>
    <n v="3.5721599999760656E-2"/>
    <n v="9.6163083022322418E-2"/>
    <n v="0.10559954299950505"/>
    <n v="9.6968653535598956E-2"/>
    <x v="10"/>
    <n v="-6.9072372486467873E-2"/>
    <n v="-1.0844198180936104E-2"/>
    <n v="-11.1831997099506"/>
  </r>
  <r>
    <s v="BG34/06E"/>
    <x v="10"/>
    <s v="."/>
    <n v="98"/>
    <n v="18"/>
    <n v="4"/>
    <n v="12.899993896484375"/>
    <n v="24"/>
    <n v="2"/>
    <n v="0.22291199999926903"/>
    <n v="9.6163083022322418E-2"/>
    <n v="0.10559954299950505"/>
    <n v="9.6968653535598956E-2"/>
    <x v="10"/>
    <n v="0.11811802751304053"/>
    <n v="1.7234361818990157E-2"/>
    <n v="17.773126872039231"/>
  </r>
  <r>
    <s v="BG34/06E"/>
    <x v="10"/>
    <s v="."/>
    <n v="98"/>
    <n v="18"/>
    <n v="5"/>
    <n v="12"/>
    <n v="21.599990844726562"/>
    <n v="2"/>
    <n v="0.16796159999830707"/>
    <n v="9.6163083022322418E-2"/>
    <n v="0.10559954299950505"/>
    <n v="9.6968653535598956E-2"/>
    <x v="10"/>
    <n v="6.316762751207855E-2"/>
    <n v="8.9918018188458598E-3"/>
    <n v="9.2728954058795967"/>
  </r>
  <r>
    <s v="13-02-60-1"/>
    <x v="22"/>
    <s v="."/>
    <n v="13001"/>
    <n v="18"/>
    <n v="1"/>
    <n v="9.7999954223632812"/>
    <n v="14.099998474121094"/>
    <n v="1"/>
    <n v="5.8450139999877138E-2"/>
    <n v="0.10511133155825116"/>
    <n v="0.10559954299950505"/>
    <n v="9.6968653535598956E-2"/>
    <x v="22"/>
    <n v="-5.5292081022280129E-2"/>
    <n v="-3.408205339750699E-3"/>
    <n v="-3.5147495767789381"/>
  </r>
  <r>
    <s v="13-02-60-1"/>
    <x v="22"/>
    <s v="."/>
    <n v="13001"/>
    <n v="18"/>
    <n v="2"/>
    <n v="11.849998474121094"/>
    <n v="20.599990844726562"/>
    <n v="3"/>
    <n v="0.15085997999995016"/>
    <n v="0.10511133155825116"/>
    <n v="0.10559954299950505"/>
    <n v="9.6968653535598956E-2"/>
    <x v="22"/>
    <n v="3.7117758977792903E-2"/>
    <n v="1.0453270660260255E-2"/>
    <n v="10.780051366210493"/>
  </r>
  <r>
    <s v="13-02-60-1"/>
    <x v="22"/>
    <s v="."/>
    <n v="13001"/>
    <n v="18"/>
    <n v="3"/>
    <n v="11.449996948242188"/>
    <n v="17.599990844726562"/>
    <n v="2"/>
    <n v="0.10640255999987858"/>
    <n v="0.10511133155825116"/>
    <n v="0.10559954299950505"/>
    <n v="9.6968653535598956E-2"/>
    <x v="22"/>
    <n v="-7.3396610222786762E-3"/>
    <n v="3.7846576602495186E-3"/>
    <n v="3.902970209708132"/>
  </r>
  <r>
    <s v="13-02-60-1"/>
    <x v="22"/>
    <s v="."/>
    <n v="13001"/>
    <n v="18"/>
    <n v="4"/>
    <n v="11.399993896484375"/>
    <n v="25"/>
    <n v="2"/>
    <n v="0.21374999999898137"/>
    <n v="0.10511133155825116"/>
    <n v="0.10559954299950505"/>
    <n v="9.6968653535598956E-2"/>
    <x v="22"/>
    <n v="0.10000777897682411"/>
    <n v="1.9886773660114938E-2"/>
    <n v="20.508456016473552"/>
  </r>
  <r>
    <s v="13-02-60-1"/>
    <x v="22"/>
    <s v="."/>
    <n v="13001"/>
    <n v="18"/>
    <n v="6"/>
    <n v="13.5"/>
    <n v="21.099990844726563"/>
    <n v="3"/>
    <n v="0.18031004999829747"/>
    <n v="0.10511133155825116"/>
    <n v="0.10559954299950505"/>
    <n v="9.6968653535598956E-2"/>
    <x v="22"/>
    <n v="6.656782897614022E-2"/>
    <n v="1.4870781160012352E-2"/>
    <n v="15.335658089294823"/>
  </r>
  <r>
    <s v="04-02-103-1"/>
    <x v="20"/>
    <s v="13-340"/>
    <n v="4001"/>
    <n v="18"/>
    <n v="1"/>
    <n v="10.399993896484375"/>
    <n v="19.699996948242188"/>
    <n v="3"/>
    <n v="0.12108407999949122"/>
    <n v="8.1227486305939789E-2"/>
    <n v="0.10559954299950505"/>
    <n v="9.6968653535598956E-2"/>
    <x v="20"/>
    <n v="3.1225704229645337E-2"/>
    <n v="-4.7608447033486998E-3"/>
    <n v="-4.9096739304531098"/>
  </r>
  <r>
    <s v="04-02-103-1"/>
    <x v="20"/>
    <s v="13-340"/>
    <n v="4001"/>
    <n v="18"/>
    <n v="2"/>
    <n v="12"/>
    <n v="17.79998779296875"/>
    <n v="3"/>
    <n v="0.11406239999996615"/>
    <n v="8.1227486305939789E-2"/>
    <n v="0.10559954299950505"/>
    <n v="9.6968653535598956E-2"/>
    <x v="20"/>
    <n v="2.4204024230120261E-2"/>
    <n v="-5.8140967032774618E-3"/>
    <n v="-5.9958517431027349"/>
  </r>
  <r>
    <s v="04-02-103-1"/>
    <x v="20"/>
    <s v="13-340"/>
    <n v="4001"/>
    <n v="18"/>
    <n v="3"/>
    <n v="12.399993896484375"/>
    <n v="18.29998779296875"/>
    <n v="2"/>
    <n v="0.12457907999942108"/>
    <n v="8.1227486305939789E-2"/>
    <n v="0.10559954299950505"/>
    <n v="9.6968653535598956E-2"/>
    <x v="20"/>
    <n v="3.4720704229575197E-2"/>
    <n v="-4.2365947033592205E-3"/>
    <n v="-4.3690353004684033"/>
  </r>
  <r>
    <s v="04-02-103-1"/>
    <x v="20"/>
    <s v="13-340"/>
    <n v="4001"/>
    <n v="18"/>
    <n v="4"/>
    <n v="10.199996948242187"/>
    <n v="13.799995422363281"/>
    <n v="2"/>
    <n v="5.8274639999581268E-2"/>
    <n v="8.1227486305939789E-2"/>
    <n v="0.10559954299950505"/>
    <n v="9.6968653535598956E-2"/>
    <x v="20"/>
    <n v="-3.1583735770264618E-2"/>
    <n v="-1.4182260703335193E-2"/>
    <n v="-14.62561372797512"/>
  </r>
  <r>
    <s v="04-02-103-1"/>
    <x v="20"/>
    <s v="13-340"/>
    <n v="4001"/>
    <n v="18"/>
    <n v="5"/>
    <n v="11.949996948242188"/>
    <n v="19.199996948242187"/>
    <n v="2"/>
    <n v="0.13215743999899132"/>
    <n v="8.1227486305939789E-2"/>
    <n v="0.10559954299950505"/>
    <n v="9.6968653535598956E-2"/>
    <x v="20"/>
    <n v="4.2299064229145436E-2"/>
    <n v="-3.0998407034236852E-3"/>
    <n v="-3.196745123707093"/>
  </r>
  <r>
    <s v="04-02-103-1"/>
    <x v="20"/>
    <s v="13-340"/>
    <n v="4001"/>
    <n v="18"/>
    <n v="6"/>
    <n v="10.849998474121094"/>
    <n v="15"/>
    <n v="3"/>
    <n v="7.3237499999777356E-2"/>
    <n v="8.1227486305939789E-2"/>
    <n v="0.10559954299950505"/>
    <n v="9.6968653535598956E-2"/>
    <x v="20"/>
    <n v="-1.662087577006853E-2"/>
    <n v="-1.1937831703305779E-2"/>
    <n v="-12.311021415722951"/>
  </r>
  <r>
    <s v="13-07-747-1"/>
    <x v="9"/>
    <s v="."/>
    <n v="13001"/>
    <n v="18"/>
    <n v="2"/>
    <n v="11.199996948242188"/>
    <n v="18.699996948242188"/>
    <n v="3"/>
    <n v="0.11749583999971946"/>
    <n v="8.6400584002347763E-2"/>
    <n v="0.10559954299950505"/>
    <n v="9.6968653535598956E-2"/>
    <x v="9"/>
    <n v="2.2464366533465605E-2"/>
    <n v="-2.9711867399308746E-3"/>
    <n v="-3.0640692962082823"/>
  </r>
  <r>
    <s v="13-07-747-1"/>
    <x v="9"/>
    <s v="."/>
    <n v="13001"/>
    <n v="18"/>
    <n v="3"/>
    <n v="12"/>
    <n v="19.199996948242187"/>
    <n v="2"/>
    <n v="0.1327103999992687"/>
    <n v="8.6400584002347763E-2"/>
    <n v="0.10559954299950505"/>
    <n v="9.6968653535598956E-2"/>
    <x v="9"/>
    <n v="3.7678926533014842E-2"/>
    <n v="-6.8900273999848889E-4"/>
    <n v="-0.71054172134662408"/>
  </r>
  <r>
    <s v="13-07-747-1"/>
    <x v="9"/>
    <s v="."/>
    <n v="13001"/>
    <n v="18"/>
    <n v="4"/>
    <n v="10.199996948242187"/>
    <n v="18.399993896484375"/>
    <n v="2"/>
    <n v="0.10359935999986192"/>
    <n v="8.6400584002347763E-2"/>
    <n v="0.10559954299950505"/>
    <n v="9.6968653535598956E-2"/>
    <x v="9"/>
    <n v="8.5678865336080573E-3"/>
    <n v="-5.0556587399095063E-3"/>
    <n v="-5.2137041771478065"/>
  </r>
  <r>
    <s v="13-07-747-1"/>
    <x v="9"/>
    <s v="."/>
    <n v="13001"/>
    <n v="18"/>
    <n v="5"/>
    <n v="10.099998474121094"/>
    <n v="18.79998779296875"/>
    <n v="2"/>
    <n v="0.10709231999953772"/>
    <n v="8.6400584002347763E-2"/>
    <n v="0.10559954299950505"/>
    <n v="9.6968653535598956E-2"/>
    <x v="9"/>
    <n v="1.2060846533283862E-2"/>
    <n v="-4.5317147399581356E-3"/>
    <n v="-4.673381113098019"/>
  </r>
  <r>
    <s v="13-07-747-1"/>
    <x v="9"/>
    <s v="."/>
    <n v="13001"/>
    <n v="18"/>
    <n v="6"/>
    <n v="11.899993896484375"/>
    <n v="20"/>
    <n v="2"/>
    <n v="0.14279999999962456"/>
    <n v="8.6400584002347763E-2"/>
    <n v="0.10559954299950505"/>
    <n v="9.6968653535598956E-2"/>
    <x v="9"/>
    <n v="4.77685265333707E-2"/>
    <n v="8.2443726005488986E-4"/>
    <n v="0.85021007304409357"/>
  </r>
  <r>
    <s v="13-02-1013-1"/>
    <x v="21"/>
    <s v="13-255"/>
    <n v="13001"/>
    <n v="18"/>
    <n v="1"/>
    <n v="10.399993896484375"/>
    <n v="20.199996948242187"/>
    <n v="3"/>
    <n v="0.12730847999955586"/>
    <n v="7.1390531196177082E-2"/>
    <n v="0.10559954299950505"/>
    <n v="9.6968653535598956E-2"/>
    <x v="21"/>
    <n v="4.7287059339472678E-2"/>
    <n v="-8.2538145027322221E-3"/>
    <n v="-8.5118377968423538"/>
  </r>
  <r>
    <s v="13-02-1013-1"/>
    <x v="21"/>
    <s v="13-255"/>
    <n v="13001"/>
    <n v="18"/>
    <n v="2"/>
    <n v="12.899993896484375"/>
    <n v="16.899993896484375"/>
    <n v="1"/>
    <n v="0.11053106999952433"/>
    <n v="7.1390531196177082E-2"/>
    <n v="0.10559954299950505"/>
    <n v="9.6968653535598956E-2"/>
    <x v="21"/>
    <n v="3.0509649339441156E-2"/>
    <n v="-1.0770426002736949E-2"/>
    <n v="-11.107121332547871"/>
  </r>
  <r>
    <s v="13-02-1013-1"/>
    <x v="21"/>
    <s v="13-255"/>
    <n v="13001"/>
    <n v="18"/>
    <n v="4"/>
    <n v="9.5999984741210937"/>
    <n v="12.099998474121094"/>
    <n v="2"/>
    <n v="4.2166079999788053E-2"/>
    <n v="7.1390531196177082E-2"/>
    <n v="0.10559954299950505"/>
    <n v="9.6968653535598956E-2"/>
    <x v="21"/>
    <n v="-3.7855340660295125E-2"/>
    <n v="-2.1025174502697391E-2"/>
    <n v="-21.682444517989172"/>
  </r>
  <r>
    <s v="13-02-1013-1"/>
    <x v="21"/>
    <s v="13-255"/>
    <n v="13001"/>
    <n v="18"/>
    <n v="5"/>
    <n v="10.699996948242188"/>
    <n v="13.399993896484375"/>
    <n v="3"/>
    <n v="5.7638759999917966E-2"/>
    <n v="7.1390531196177082E-2"/>
    <n v="0.10559954299950505"/>
    <n v="9.6968653535598956E-2"/>
    <x v="21"/>
    <n v="-2.2382660660165213E-2"/>
    <n v="-1.8704272502677907E-2"/>
    <n v="-19.288988575891928"/>
  </r>
  <r>
    <s v="13-02-1013-1"/>
    <x v="21"/>
    <s v="13-255"/>
    <n v="13001"/>
    <n v="18"/>
    <n v="6"/>
    <n v="11.5"/>
    <n v="17.099990844726563"/>
    <n v="1"/>
    <n v="0.10088144999917859"/>
    <n v="7.1390531196177082E-2"/>
    <n v="0.10559954299950505"/>
    <n v="9.6968653535598956E-2"/>
    <x v="21"/>
    <n v="2.0860029339095407E-2"/>
    <n v="-1.2217869002788814E-2"/>
    <n v="-12.599812988331751"/>
  </r>
  <r>
    <s v="997"/>
    <x v="3"/>
    <s v="."/>
    <n v="98"/>
    <n v="19"/>
    <n v="1"/>
    <n v="10.399993896484375"/>
    <n v="15.199996948242187"/>
    <n v="3"/>
    <n v="7.2084479999830364E-2"/>
    <n v="4.57339208466538E-2"/>
    <n v="8.0209814347321759E-2"/>
    <n v="9.6968653535598956E-2"/>
    <x v="3"/>
    <n v="4.3109398341453761E-2"/>
    <n v="-2.4274429862149029E-2"/>
    <n v="-25.033275163749121"/>
  </r>
  <r>
    <s v="997"/>
    <x v="3"/>
    <s v="."/>
    <n v="98"/>
    <n v="19"/>
    <n v="2"/>
    <n v="7.2999992370605469"/>
    <n v="5.6999969482421875"/>
    <n v="2"/>
    <n v="7.1153099999605729E-3"/>
    <n v="4.57339208466538E-2"/>
    <n v="8.0209814347321759E-2"/>
    <n v="9.6968653535598956E-2"/>
    <x v="3"/>
    <n v="-2.185977165841603E-2"/>
    <n v="-3.4019805362129493E-2"/>
    <n v="-35.083301790552554"/>
  </r>
  <r>
    <s v="997"/>
    <x v="3"/>
    <s v="."/>
    <n v="98"/>
    <n v="19"/>
    <n v="3"/>
    <n v="7.8999977111816406"/>
    <n v="12.699996948242188"/>
    <n v="2"/>
    <n v="3.8225729999794567E-2"/>
    <n v="4.57339208466538E-2"/>
    <n v="8.0209814347321759E-2"/>
    <n v="9.6968653535598956E-2"/>
    <x v="3"/>
    <n v="9.2506483414179635E-3"/>
    <n v="-2.9353242362154398E-2"/>
    <n v="-30.270856912928348"/>
  </r>
  <r>
    <s v="997"/>
    <x v="3"/>
    <s v="."/>
    <n v="98"/>
    <n v="19"/>
    <n v="5"/>
    <n v="8.9499969482421875"/>
    <n v="13.899993896484375"/>
    <n v="2"/>
    <n v="5.1876884999728645E-2"/>
    <n v="4.57339208466538E-2"/>
    <n v="8.0209814347321759E-2"/>
    <n v="9.6968653535598956E-2"/>
    <x v="3"/>
    <n v="2.2901803341352042E-2"/>
    <n v="-2.7305569112164287E-2"/>
    <n v="-28.159171151262726"/>
  </r>
  <r>
    <s v="997"/>
    <x v="3"/>
    <s v="."/>
    <n v="98"/>
    <n v="19"/>
    <n v="6"/>
    <n v="4.2999992370605469"/>
    <n v="5.1999969482421875"/>
    <n v="2"/>
    <n v="3.4881599999891932E-3"/>
    <n v="4.57339208466538E-2"/>
    <n v="8.0209814347321759E-2"/>
    <n v="9.6968653535598956E-2"/>
    <x v="3"/>
    <n v="-2.548692165838741E-2"/>
    <n v="-3.4563877862125204E-2"/>
    <n v="-35.644382593634937"/>
  </r>
  <r>
    <s v="04-02-9-1"/>
    <x v="27"/>
    <s v="13-262"/>
    <n v="4001"/>
    <n v="19"/>
    <n v="1"/>
    <n v="11.949996948242188"/>
    <n v="21.199996948242188"/>
    <n v="3"/>
    <n v="0.16112423999948078"/>
    <n v="0.12870699264737026"/>
    <n v="8.0209814347321759E-2"/>
    <n v="9.6968653535598956E-2"/>
    <x v="27"/>
    <n v="4.9176086540387715E-2"/>
    <n v="2.6419416448120941E-2"/>
    <n v="27.245316383012263"/>
  </r>
  <r>
    <s v="04-02-9-1"/>
    <x v="27"/>
    <s v="13-262"/>
    <n v="4001"/>
    <n v="19"/>
    <n v="5"/>
    <n v="9.4499969482421875"/>
    <n v="15"/>
    <n v="2"/>
    <n v="6.3787499999307329E-2"/>
    <n v="0.12870699264737026"/>
    <n v="8.0209814347321759E-2"/>
    <n v="9.6968653535598956E-2"/>
    <x v="27"/>
    <n v="-4.8160653459785721E-2"/>
    <n v="1.1818905448094927E-2"/>
    <n v="12.18837739533631"/>
  </r>
  <r>
    <s v="04-02-9-1"/>
    <x v="27"/>
    <s v="13-262"/>
    <n v="4001"/>
    <n v="19"/>
    <n v="6"/>
    <n v="13"/>
    <n v="19.899993896484375"/>
    <n v="2"/>
    <n v="0.15444389999902342"/>
    <n v="0.12870699264737026"/>
    <n v="8.0209814347321759E-2"/>
    <n v="9.6968653535598956E-2"/>
    <x v="27"/>
    <n v="4.2495746539930351E-2"/>
    <n v="2.5417365448052336E-2"/>
    <n v="26.211940169635497"/>
  </r>
  <r>
    <s v="04-02-9-1"/>
    <x v="27"/>
    <s v="13-262"/>
    <n v="4001"/>
    <n v="19"/>
    <n v="1"/>
    <n v="9.899993896484375"/>
    <n v="16.099990844726563"/>
    <n v="3"/>
    <n v="7.6985369999420072E-2"/>
    <n v="0.12870699264737026"/>
    <n v="8.0209814347321759E-2"/>
    <n v="9.6968653535598956E-2"/>
    <x v="27"/>
    <n v="-3.4962783459672978E-2"/>
    <n v="1.3798585948111838E-2"/>
    <n v="14.229944879090359"/>
  </r>
  <r>
    <s v="04-02-9-1"/>
    <x v="27"/>
    <s v="13-262"/>
    <n v="4001"/>
    <n v="19"/>
    <n v="2"/>
    <n v="9.7999954223632812"/>
    <n v="18.29998779296875"/>
    <n v="3"/>
    <n v="9.8457659999439784E-2"/>
    <n v="0.12870699264737026"/>
    <n v="8.0209814347321759E-2"/>
    <n v="9.6968653535598956E-2"/>
    <x v="27"/>
    <n v="-1.349049345965328E-2"/>
    <n v="1.7019429448114791E-2"/>
    <n v="17.551475479513233"/>
  </r>
  <r>
    <s v="04-02-9-1"/>
    <x v="27"/>
    <s v="13-262"/>
    <n v="4001"/>
    <n v="19"/>
    <n v="3"/>
    <n v="10.799995422363281"/>
    <n v="18"/>
    <n v="2"/>
    <n v="0.10497599999962404"/>
    <n v="0.12870699264737026"/>
    <n v="8.0209814347321759E-2"/>
    <n v="9.6968653535598956E-2"/>
    <x v="27"/>
    <n v="-6.9721534594690271E-3"/>
    <n v="1.7997180448142431E-2"/>
    <n v="18.559792048195593"/>
  </r>
  <r>
    <s v="04-02-9-1"/>
    <x v="27"/>
    <s v="13-262"/>
    <n v="4001"/>
    <n v="19"/>
    <n v="6"/>
    <n v="10"/>
    <n v="17.5"/>
    <n v="3"/>
    <n v="9.1874999999163265E-2"/>
    <n v="0.12870699264737026"/>
    <n v="8.0209814347321759E-2"/>
    <n v="9.6968653535598956E-2"/>
    <x v="27"/>
    <n v="-2.0073153459929799E-2"/>
    <n v="1.6032030448073314E-2"/>
    <n v="16.533209303754706"/>
  </r>
  <r>
    <s v="13-02-85-1"/>
    <x v="29"/>
    <s v="."/>
    <n v="13001"/>
    <n v="19"/>
    <n v="3"/>
    <n v="10.799995422363281"/>
    <n v="22.699996948242188"/>
    <n v="3"/>
    <n v="0.16695395999886387"/>
    <n v="0.14814326977336401"/>
    <n v="8.0209814347321759E-2"/>
    <n v="9.6968653535598956E-2"/>
    <x v="29"/>
    <n v="3.5569529413777057E-2"/>
    <n v="3.6040199154725588E-2"/>
    <n v="37.166855309066008"/>
  </r>
  <r>
    <s v="04-02-100-2"/>
    <x v="14"/>
    <s v="."/>
    <n v="4001"/>
    <n v="19"/>
    <n v="4"/>
    <n v="8.5"/>
    <n v="15"/>
    <n v="2"/>
    <n v="5.7374999999865395E-2"/>
    <n v="9.2559545508121316E-2"/>
    <n v="8.0209814347321759E-2"/>
    <n v="9.6968653535598956E-2"/>
    <x v="14"/>
    <n v="-1.8425706319978724E-2"/>
    <n v="-5.409320764483392E-3"/>
    <n v="-5.5784220645051361"/>
  </r>
  <r>
    <s v="04-02-100-2"/>
    <x v="14"/>
    <s v="."/>
    <n v="4001"/>
    <n v="19"/>
    <n v="5"/>
    <n v="9"/>
    <n v="16.5"/>
    <n v="2"/>
    <n v="7.3507499999323045E-2"/>
    <n v="9.2559545508121316E-2"/>
    <n v="8.0209814347321759E-2"/>
    <n v="9.6968653535598956E-2"/>
    <x v="14"/>
    <n v="-2.293206320521074E-3"/>
    <n v="-2.9894457645647447E-3"/>
    <n v="-3.0828991179786414"/>
  </r>
  <r>
    <s v="04-02-102-1"/>
    <x v="19"/>
    <s v="13-257"/>
    <n v="4001"/>
    <n v="19"/>
    <n v="3"/>
    <n v="10.949996948242188"/>
    <n v="21.29998779296875"/>
    <n v="3"/>
    <n v="0.14903716499975417"/>
    <n v="0.10498249645195783"/>
    <n v="8.0209814347321759E-2"/>
    <n v="9.6968653535598956E-2"/>
    <x v="19"/>
    <n v="6.0813507736073538E-2"/>
    <n v="1.3930331910226353E-2"/>
    <n v="14.365809364479084"/>
  </r>
  <r>
    <s v="04-02-102-1"/>
    <x v="19"/>
    <s v="13-257"/>
    <n v="4001"/>
    <n v="19"/>
    <n v="4"/>
    <n v="9.4499969482421875"/>
    <n v="20.699996948242188"/>
    <n v="2"/>
    <n v="0.12147691499922075"/>
    <n v="0.10498249645195783"/>
    <n v="8.0209814347321759E-2"/>
    <n v="9.6968653535598956E-2"/>
    <x v="19"/>
    <n v="3.3253257735540123E-2"/>
    <n v="9.796294410146341E-3"/>
    <n v="10.102537317948778"/>
  </r>
  <r>
    <s v="04-02-102-1"/>
    <x v="19"/>
    <s v="13-257"/>
    <n v="4001"/>
    <n v="19"/>
    <n v="6"/>
    <n v="6"/>
    <n v="11"/>
    <n v="1"/>
    <n v="2.1779999999807842E-2"/>
    <n v="0.10498249645195783"/>
    <n v="8.0209814347321759E-2"/>
    <n v="9.6968653535598956E-2"/>
    <x v="19"/>
    <n v="-6.6443657263872788E-2"/>
    <n v="-5.1582428397655951E-3"/>
    <n v="-5.3194951684792766"/>
  </r>
  <r>
    <s v="04-02-135-1"/>
    <x v="16"/>
    <s v="."/>
    <n v="4001"/>
    <n v="19"/>
    <n v="2"/>
    <n v="10.549995422363281"/>
    <n v="18"/>
    <n v="3"/>
    <n v="0.10254599999916536"/>
    <n v="9.9058132742342403E-2"/>
    <n v="8.0209814347321759E-2"/>
    <n v="9.6968653535598956E-2"/>
    <x v="16"/>
    <n v="2.0246706445100154E-2"/>
    <n v="4.2906934908110914E-3"/>
    <n v="4.4248252753513793"/>
  </r>
  <r>
    <s v="04-02-135-1"/>
    <x v="16"/>
    <s v="."/>
    <n v="4001"/>
    <n v="19"/>
    <n v="3"/>
    <n v="9.8499984741210937"/>
    <n v="15.799995422363281"/>
    <n v="1"/>
    <n v="7.3768619999100338E-2"/>
    <n v="9.9058132742342403E-2"/>
    <n v="8.0209814347321759E-2"/>
    <n v="9.6968653535598956E-2"/>
    <x v="16"/>
    <n v="-8.5306735549648682E-3"/>
    <n v="-2.5913509198661989E-5"/>
    <n v="-2.6723593918057932E-2"/>
  </r>
  <r>
    <s v="04-02-135-1"/>
    <x v="16"/>
    <s v="."/>
    <n v="4001"/>
    <n v="19"/>
    <n v="4"/>
    <n v="8"/>
    <n v="16.5"/>
    <n v="1"/>
    <n v="6.5339999999196152E-2"/>
    <n v="9.9058132742342403E-2"/>
    <n v="8.0209814347321759E-2"/>
    <n v="9.6968653535598956E-2"/>
    <x v="16"/>
    <n v="-1.6959293554869054E-2"/>
    <n v="-1.2902065091842897E-3"/>
    <n v="-1.3305397797553529"/>
  </r>
  <r>
    <s v="04-02-135-1"/>
    <x v="16"/>
    <s v="."/>
    <n v="4001"/>
    <n v="19"/>
    <n v="5"/>
    <n v="9.4499969482421875"/>
    <n v="16.5"/>
    <n v="1"/>
    <n v="7.7182874999380147E-2"/>
    <n v="9.9058132742342403E-2"/>
    <n v="8.0209814347321759E-2"/>
    <n v="9.6968653535598956E-2"/>
    <x v="16"/>
    <n v="-5.1164185546850594E-3"/>
    <n v="4.8622474084330928E-4"/>
    <n v="0.50142465953165716"/>
  </r>
  <r>
    <s v="04-02-135-1"/>
    <x v="16"/>
    <s v="."/>
    <n v="4001"/>
    <n v="19"/>
    <n v="6"/>
    <n v="6.9499969482421875"/>
    <n v="7.3999977111816406"/>
    <n v="1"/>
    <n v="1.1417459999961466E-2"/>
    <n v="9.9058132742342403E-2"/>
    <n v="8.0209814347321759E-2"/>
    <n v="9.6968653535598956E-2"/>
    <x v="16"/>
    <n v="-7.0881833554103726E-2"/>
    <n v="-9.3785875090694904E-3"/>
    <n v="-9.6717724410048032"/>
  </r>
  <r>
    <s v="BG34/06E"/>
    <x v="10"/>
    <s v="."/>
    <n v="98"/>
    <n v="20"/>
    <n v="2"/>
    <n v="11.399993896484375"/>
    <n v="17.5"/>
    <n v="1"/>
    <n v="0.10473749999982829"/>
    <n v="9.6163083022322418E-2"/>
    <n v="0.10694891038408673"/>
    <n v="9.6968653535598956E-2"/>
    <x v="10"/>
    <n v="-1.4058398709819037E-3"/>
    <n v="-6.9421828861320823E-4"/>
    <n v="-0.71592031373143494"/>
  </r>
  <r>
    <s v="BG34/06E"/>
    <x v="10"/>
    <s v="."/>
    <n v="98"/>
    <n v="20"/>
    <n v="3"/>
    <n v="13"/>
    <n v="19.699996948242188"/>
    <n v="1"/>
    <n v="0.15135509999890928"/>
    <n v="9.6163083022322418E-2"/>
    <n v="0.10694891038408673"/>
    <n v="9.6968653535598956E-2"/>
    <x v="10"/>
    <n v="4.5211760128099091E-2"/>
    <n v="6.2984217112489402E-3"/>
    <n v="6.4953172820293679"/>
  </r>
  <r>
    <s v="BG34/06E"/>
    <x v="10"/>
    <s v="."/>
    <n v="98"/>
    <n v="20"/>
    <n v="4"/>
    <n v="12.899993896484375"/>
    <n v="18.099990844726563"/>
    <n v="2"/>
    <n v="0.12678506999873207"/>
    <n v="9.6163083022322418E-2"/>
    <n v="0.10694891038408673"/>
    <n v="9.6968653535598956E-2"/>
    <x v="10"/>
    <n v="2.0641730127921878E-2"/>
    <n v="2.6129172112223592E-3"/>
    <n v="2.6945998690835795"/>
  </r>
  <r>
    <s v="BG34/06E"/>
    <x v="10"/>
    <s v="."/>
    <n v="98"/>
    <n v="20"/>
    <n v="5"/>
    <n v="11.899993896484375"/>
    <n v="15.599998474121094"/>
    <n v="2"/>
    <n v="8.6879519999456534E-2"/>
    <n v="9.6163083022322418E-2"/>
    <n v="0.10694891038408673"/>
    <n v="9.6968653535598956E-2"/>
    <x v="10"/>
    <n v="-1.9263819871353657E-2"/>
    <n v="-3.3729152886689713E-3"/>
    <n v="-3.4783563199943912"/>
  </r>
  <r>
    <s v="BG34/06E"/>
    <x v="10"/>
    <s v="."/>
    <n v="98"/>
    <n v="20"/>
    <n v="6"/>
    <n v="13.899993896484375"/>
    <n v="19.5"/>
    <n v="3"/>
    <n v="0.15856424999947194"/>
    <n v="9.6163083022322418E-2"/>
    <n v="0.10694891038408673"/>
    <n v="9.6968653535598956E-2"/>
    <x v="10"/>
    <n v="5.2420910128661749E-2"/>
    <n v="7.3797942113333383E-3"/>
    <n v="7.6104946725119591"/>
  </r>
  <r>
    <s v="13-02-1006-1"/>
    <x v="30"/>
    <s v="13-253"/>
    <n v="13001"/>
    <n v="20"/>
    <n v="1"/>
    <n v="13.899993896484375"/>
    <n v="20.699996948242188"/>
    <n v="2"/>
    <n v="0.17868032999831485"/>
    <n v="9.7802128447300588E-2"/>
    <n v="0.10694891038408673"/>
    <n v="9.6968653535598956E-2"/>
    <x v="30"/>
    <n v="7.0897944702526486E-2"/>
    <n v="1.1134776652399951E-2"/>
    <n v="11.482861983137852"/>
  </r>
  <r>
    <s v="13-02-1006-1"/>
    <x v="30"/>
    <s v="13-253"/>
    <n v="13001"/>
    <n v="20"/>
    <n v="2"/>
    <n v="12.299995422363281"/>
    <n v="17.5"/>
    <n v="2"/>
    <n v="0.11300624999967113"/>
    <n v="9.7802128447300588E-2"/>
    <n v="0.10694891038408673"/>
    <n v="9.6968653535598956E-2"/>
    <x v="30"/>
    <n v="5.2238647038827662E-3"/>
    <n v="1.283664652603394E-3"/>
    <n v="1.3237934175626533"/>
  </r>
  <r>
    <s v="13-02-1006-1"/>
    <x v="30"/>
    <s v="13-253"/>
    <n v="13001"/>
    <n v="20"/>
    <n v="3"/>
    <n v="11.099998474121094"/>
    <n v="11.099998474121094"/>
    <n v="1"/>
    <n v="4.1028929999811226E-2"/>
    <n v="9.7802128447300588E-2"/>
    <n v="0.10694891038408673"/>
    <n v="9.6968653535598956E-2"/>
    <x v="30"/>
    <n v="-6.6753455295977135E-2"/>
    <n v="-9.5129333473755913E-3"/>
    <n v="-9.8103180775663965"/>
  </r>
  <r>
    <s v="13-02-1006-1"/>
    <x v="30"/>
    <s v="13-253"/>
    <n v="13001"/>
    <n v="20"/>
    <n v="4"/>
    <n v="12.899993896484375"/>
    <n v="17.699996948242188"/>
    <n v="3"/>
    <n v="0.1212432299998909"/>
    <n v="9.7802128447300588E-2"/>
    <n v="0.10694891038408673"/>
    <n v="9.6968653535598956E-2"/>
    <x v="30"/>
    <n v="1.346084470410254E-2"/>
    <n v="2.5192116526363598E-3"/>
    <n v="2.5979649719602547"/>
  </r>
  <r>
    <s v="13-02-1006-1"/>
    <x v="30"/>
    <s v="13-253"/>
    <n v="13001"/>
    <n v="20"/>
    <n v="5"/>
    <n v="12.399993896484375"/>
    <n v="11.199996948242188"/>
    <n v="1"/>
    <n v="4.6663679999710439E-2"/>
    <n v="9.7802128447300588E-2"/>
    <n v="0.10694891038408673"/>
    <n v="9.6968653535598956E-2"/>
    <x v="30"/>
    <n v="-6.1118705296077921E-2"/>
    <n v="-8.66772084739071E-3"/>
    <n v="-8.9386833078058903"/>
  </r>
  <r>
    <s v="13-02-1006-1"/>
    <x v="30"/>
    <s v="13-253"/>
    <n v="13001"/>
    <n v="20"/>
    <n v="6"/>
    <n v="13"/>
    <n v="18.199996948242187"/>
    <n v="2"/>
    <n v="0.12918359999821405"/>
    <n v="9.7802128447300588E-2"/>
    <n v="0.10694891038408673"/>
    <n v="9.6968653535598956E-2"/>
    <x v="30"/>
    <n v="2.1401214702425689E-2"/>
    <n v="3.7102671523848323E-3"/>
    <n v="3.8262541729763484"/>
  </r>
  <r>
    <s v="13-02-179-1"/>
    <x v="17"/>
    <s v="."/>
    <n v="13001"/>
    <n v="20"/>
    <n v="1"/>
    <n v="12.899993896484375"/>
    <n v="16.5"/>
    <n v="2"/>
    <n v="0.10536074999981793"/>
    <n v="7.9478919434443407E-2"/>
    <n v="0.10694891038408673"/>
    <n v="9.6968653535598956E-2"/>
    <x v="17"/>
    <n v="1.5901573716886747E-2"/>
    <n v="-8.1086044031603178E-3"/>
    <n v="-8.3620882702919062"/>
  </r>
  <r>
    <s v="13-02-179-1"/>
    <x v="17"/>
    <s v="."/>
    <n v="13001"/>
    <n v="20"/>
    <n v="2"/>
    <n v="12"/>
    <n v="22.199996948242188"/>
    <n v="2"/>
    <n v="0.1774223999982496"/>
    <n v="7.9478919434443407E-2"/>
    <n v="0.10694891038408673"/>
    <n v="9.6968653535598956E-2"/>
    <x v="17"/>
    <n v="8.7963223715318423E-2"/>
    <n v="2.7006430966044336E-3"/>
    <n v="2.7850681618601403"/>
  </r>
  <r>
    <s v="13-02-179-1"/>
    <x v="17"/>
    <s v="."/>
    <n v="13001"/>
    <n v="20"/>
    <n v="3"/>
    <n v="9.399993896484375"/>
    <n v="11.099998474121094"/>
    <n v="1"/>
    <n v="3.4745219999877008E-2"/>
    <n v="7.9478919434443407E-2"/>
    <n v="0.10694891038408673"/>
    <n v="9.6968653535598956E-2"/>
    <x v="17"/>
    <n v="-5.4713956283054158E-2"/>
    <n v="-1.8700933903151452E-2"/>
    <n v="-19.285545608082515"/>
  </r>
  <r>
    <s v="13-02-179-1"/>
    <x v="17"/>
    <s v="."/>
    <n v="13001"/>
    <n v="20"/>
    <n v="4"/>
    <n v="12"/>
    <n v="18.199996948242187"/>
    <n v="3"/>
    <n v="0.11924639999961073"/>
    <n v="7.9478919434443407E-2"/>
    <n v="0.10694891038408673"/>
    <n v="9.6968653535598956E-2"/>
    <x v="17"/>
    <n v="2.9787223716679551E-2"/>
    <n v="-6.0257569031913977E-3"/>
    <n v="-6.2141286730141436"/>
  </r>
  <r>
    <s v="13-02-179-1"/>
    <x v="17"/>
    <s v="."/>
    <n v="13001"/>
    <n v="20"/>
    <n v="5"/>
    <n v="11.899993896484375"/>
    <n v="18"/>
    <n v="2"/>
    <n v="0.11566799999945943"/>
    <n v="7.9478919434443407E-2"/>
    <n v="0.10694891038408673"/>
    <n v="9.6968653535598956E-2"/>
    <x v="17"/>
    <n v="2.6208823716528246E-2"/>
    <n v="-6.5625169032140929E-3"/>
    <n v="-6.7676683793540287"/>
  </r>
  <r>
    <s v="13-02-179-1"/>
    <x v="17"/>
    <s v="."/>
    <n v="13001"/>
    <n v="20"/>
    <n v="6"/>
    <n v="1.6499996185302734"/>
    <n v="2.5"/>
    <n v="2"/>
    <n v="3.0937499999694751E-4"/>
    <n v="7.9478919434443407E-2"/>
    <n v="0.10694891038408673"/>
    <n v="9.6968653535598956E-2"/>
    <x v="17"/>
    <n v="-8.9149801282934218E-2"/>
    <n v="-2.3866310653133462E-2"/>
    <n v="-24.612397700636016"/>
  </r>
  <r>
    <s v="13-02-777-1"/>
    <x v="4"/>
    <s v="13-240"/>
    <n v="13001"/>
    <n v="20"/>
    <n v="1"/>
    <n v="11.399993896484375"/>
    <n v="21.5"/>
    <n v="2"/>
    <n v="0.15808949999882316"/>
    <n v="9.3022092243769838E-2"/>
    <n v="0.10694891038408673"/>
    <n v="9.6968653535598956E-2"/>
    <x v="4"/>
    <n v="5.5087150906565546E-2"/>
    <n v="5.8951358608873624E-3"/>
    <n v="6.0794242736629842"/>
  </r>
  <r>
    <s v="13-02-777-1"/>
    <x v="4"/>
    <s v="13-240"/>
    <n v="13001"/>
    <n v="20"/>
    <n v="2"/>
    <n v="12"/>
    <n v="20.599990844726562"/>
    <n v="3"/>
    <n v="0.1527695999993739"/>
    <n v="9.3022092243769838E-2"/>
    <n v="0.10694891038408673"/>
    <n v="9.6968653535598956E-2"/>
    <x v="4"/>
    <n v="4.9767250907116284E-2"/>
    <n v="5.0971508609699723E-3"/>
    <n v="5.2564933874210347"/>
  </r>
  <r>
    <s v="13-02-777-1"/>
    <x v="4"/>
    <s v="13-240"/>
    <n v="13001"/>
    <n v="20"/>
    <n v="3"/>
    <n v="14.299995422363281"/>
    <n v="19.5"/>
    <n v="2"/>
    <n v="0.16312724999988859"/>
    <n v="9.3022092243769838E-2"/>
    <n v="0.10694891038408673"/>
    <n v="9.6968653535598956E-2"/>
    <x v="4"/>
    <n v="6.0124900907630979E-2"/>
    <n v="6.650798361047176E-3"/>
    <n v="6.8587096123857663"/>
  </r>
  <r>
    <s v="13-02-777-1"/>
    <x v="4"/>
    <s v="13-240"/>
    <n v="13001"/>
    <n v="20"/>
    <n v="4"/>
    <n v="11.399993896484375"/>
    <n v="15.699996948242188"/>
    <n v="2"/>
    <n v="8.4299579999424168E-2"/>
    <n v="9.3022092243769838E-2"/>
    <n v="0.10694891038408673"/>
    <n v="9.6968653535598956E-2"/>
    <x v="4"/>
    <n v="-1.8702769092833443E-2"/>
    <n v="-5.1733521390224871E-3"/>
    <n v="-5.3350768010027645"/>
  </r>
  <r>
    <s v="13-02-777-1"/>
    <x v="4"/>
    <s v="13-240"/>
    <n v="13001"/>
    <n v="20"/>
    <n v="5"/>
    <n v="10.399993896484375"/>
    <n v="15.899993896484375"/>
    <n v="3"/>
    <n v="7.8876719999243505E-2"/>
    <n v="9.3022092243769838E-2"/>
    <n v="0.10694891038408673"/>
    <n v="9.6968653535598956E-2"/>
    <x v="4"/>
    <n v="-2.4125629093014106E-2"/>
    <n v="-5.9867811390495861E-3"/>
    <n v="-6.1739344837367778"/>
  </r>
  <r>
    <s v="13-02-777-1"/>
    <x v="4"/>
    <s v="13-240"/>
    <n v="13001"/>
    <n v="20"/>
    <n v="6"/>
    <n v="12.5"/>
    <n v="16.399993896484375"/>
    <n v="3"/>
    <n v="0.10085999999955675"/>
    <n v="9.3022092243769838E-2"/>
    <n v="0.10694891038408673"/>
    <n v="9.6968653535598956E-2"/>
    <x v="4"/>
    <n v="-2.1423490927008626E-3"/>
    <n v="-2.6892891390025999E-3"/>
    <n v="-2.7733592670906919"/>
  </r>
  <r>
    <s v="13-02-779-1"/>
    <x v="7"/>
    <s v="13-241"/>
    <n v="13001"/>
    <n v="20"/>
    <n v="1"/>
    <n v="8.899993896484375"/>
    <n v="8.1999969482421875"/>
    <n v="1"/>
    <n v="1.795307999987017E-2"/>
    <n v="8.3757013329441451E-2"/>
    <n v="0.10694891038408673"/>
    <n v="9.6968653535598956E-2"/>
    <x v="7"/>
    <n v="-7.5784190178059055E-2"/>
    <n v="-1.9294612650403359E-2"/>
    <n v="-19.897783404118275"/>
  </r>
  <r>
    <s v="13-02-779-1"/>
    <x v="7"/>
    <s v="13-241"/>
    <n v="13001"/>
    <n v="20"/>
    <n v="2"/>
    <n v="12.399993896484375"/>
    <n v="19.199996948242187"/>
    <n v="3"/>
    <n v="0.13713407999966876"/>
    <n v="8.3757013329441451E-2"/>
    <n v="0.10694891038408673"/>
    <n v="9.6968653535598956E-2"/>
    <x v="7"/>
    <n v="4.3396809821739532E-2"/>
    <n v="-1.4174626504335729E-3"/>
    <n v="-1.4617740875541771"/>
  </r>
  <r>
    <s v="13-02-779-1"/>
    <x v="7"/>
    <s v="13-241"/>
    <n v="13001"/>
    <n v="20"/>
    <n v="3"/>
    <n v="10.899993896484375"/>
    <n v="16.599990844726562"/>
    <n v="2"/>
    <n v="9.0108119999968039E-2"/>
    <n v="8.3757013329441451E-2"/>
    <n v="0.10694891038408673"/>
    <n v="9.6968653535598956E-2"/>
    <x v="7"/>
    <n v="-3.6291501779611851E-3"/>
    <n v="-8.4713566503886797E-3"/>
    <n v="-8.7361805506340158"/>
  </r>
  <r>
    <s v="13-02-779-1"/>
    <x v="7"/>
    <s v="13-241"/>
    <n v="13001"/>
    <n v="20"/>
    <n v="5"/>
    <n v="11.199996948242188"/>
    <n v="17.29998779296875"/>
    <n v="3"/>
    <n v="0.10056143999918277"/>
    <n v="8.3757013329441451E-2"/>
    <n v="0.10694891038408673"/>
    <n v="9.6968653535598956E-2"/>
    <x v="7"/>
    <n v="6.8241698212535423E-3"/>
    <n v="-6.9033586505064708E-3"/>
    <n v="-7.1191652135007955"/>
  </r>
  <r>
    <s v="13-02-779-1"/>
    <x v="7"/>
    <s v="13-241"/>
    <n v="13001"/>
    <n v="20"/>
    <n v="6"/>
    <n v="10.699996948242188"/>
    <n v="15.899993896484375"/>
    <n v="1"/>
    <n v="8.115200999964145E-2"/>
    <n v="8.3757013329441451E-2"/>
    <n v="0.10694891038408673"/>
    <n v="9.6968653535598956E-2"/>
    <x v="7"/>
    <n v="-1.2585260178287774E-2"/>
    <n v="-9.8147731504376681E-3"/>
    <n v="-10.121593723929028"/>
  </r>
  <r>
    <s v="13-02-788-1"/>
    <x v="5"/>
    <s v="13-251"/>
    <n v="13001"/>
    <n v="20"/>
    <n v="1"/>
    <n v="12.299995422363281"/>
    <n v="18.79998779296875"/>
    <n v="3"/>
    <n v="0.13041935999899579"/>
    <n v="0.10877580200348418"/>
    <n v="0.10694891038408673"/>
    <n v="9.6968653535598956E-2"/>
    <x v="5"/>
    <n v="1.1663301147023838E-2"/>
    <n v="8.8337842527847071E-3"/>
    <n v="9.109938037390263"/>
  </r>
  <r>
    <s v="13-02-788-1"/>
    <x v="5"/>
    <s v="13-251"/>
    <n v="13001"/>
    <n v="20"/>
    <n v="2"/>
    <n v="12.699996948242188"/>
    <n v="18"/>
    <n v="2"/>
    <n v="0.1234439999998358"/>
    <n v="0.10877580200348418"/>
    <n v="0.10694891038408673"/>
    <n v="9.6968653535598956E-2"/>
    <x v="5"/>
    <n v="4.6879411478638472E-3"/>
    <n v="7.7874802529107083E-3"/>
    <n v="8.0309254268976549"/>
  </r>
  <r>
    <s v="13-02-788-1"/>
    <x v="5"/>
    <s v="13-251"/>
    <n v="13001"/>
    <n v="20"/>
    <n v="3"/>
    <n v="13"/>
    <n v="22"/>
    <n v="3"/>
    <n v="0.18875999999909254"/>
    <n v="0.10877580200348418"/>
    <n v="0.10694891038408673"/>
    <n v="9.6968653535598956E-2"/>
    <x v="5"/>
    <n v="7.0003941147120594E-2"/>
    <n v="1.758488025279922E-2"/>
    <n v="18.134602896536549"/>
  </r>
  <r>
    <s v="13-02-788-1"/>
    <x v="5"/>
    <s v="13-251"/>
    <n v="13001"/>
    <n v="20"/>
    <n v="4"/>
    <n v="9"/>
    <n v="14"/>
    <n v="2"/>
    <n v="5.2919999999630818E-2"/>
    <n v="0.10877580200348418"/>
    <n v="0.10694891038408673"/>
    <n v="9.6968653535598956E-2"/>
    <x v="5"/>
    <n v="-6.5836058852341131E-2"/>
    <n v="-2.7911197471200385E-3"/>
    <n v="-2.8783732117053349"/>
  </r>
  <r>
    <s v="13-02-788-1"/>
    <x v="5"/>
    <s v="13-251"/>
    <n v="13001"/>
    <n v="20"/>
    <n v="5"/>
    <n v="12.199996948242188"/>
    <n v="15.099998474121094"/>
    <n v="3"/>
    <n v="8.3451659999809635E-2"/>
    <n v="0.10877580200348418"/>
    <n v="0.10694891038408673"/>
    <n v="9.6968653535598956E-2"/>
    <x v="5"/>
    <n v="-3.5304398852162314E-2"/>
    <n v="1.7886292529067848E-3"/>
    <n v="1.8445437651149261"/>
  </r>
  <r>
    <s v="13-02-788-1"/>
    <x v="5"/>
    <s v="13-251"/>
    <n v="13001"/>
    <n v="20"/>
    <n v="6"/>
    <n v="10.599998474121094"/>
    <n v="15.799995422363281"/>
    <n v="3"/>
    <n v="7.9385519999959797E-2"/>
    <n v="0.10877580200348418"/>
    <n v="0.10694891038408673"/>
    <n v="9.6968653535598956E-2"/>
    <x v="5"/>
    <n v="-3.9370538852012152E-2"/>
    <n v="1.1787082529293091E-3"/>
    <n v="1.2155559657189463"/>
  </r>
  <r>
    <s v="13-07-288-1"/>
    <x v="24"/>
    <s v="."/>
    <n v="13001"/>
    <n v="20"/>
    <n v="1"/>
    <n v="12.199996948242188"/>
    <n v="20.099990844726563"/>
    <n v="2"/>
    <n v="0.14786765999997442"/>
    <n v="9.9731719532208468E-2"/>
    <n v="0.10694891038408673"/>
    <n v="9.6968653535598956E-2"/>
    <x v="24"/>
    <n v="3.815568361927818E-2"/>
    <n v="7.3811921408574333E-3"/>
    <n v="7.6119363028462219"/>
  </r>
  <r>
    <s v="13-07-288-1"/>
    <x v="24"/>
    <s v="."/>
    <n v="13001"/>
    <n v="20"/>
    <n v="2"/>
    <n v="12"/>
    <n v="17.399993896484375"/>
    <n v="3"/>
    <n v="0.10899359999984881"/>
    <n v="9.9731719532208468E-2"/>
    <n v="0.10694891038408673"/>
    <n v="9.6968653535598956E-2"/>
    <x v="24"/>
    <n v="-7.1837638084742972E-4"/>
    <n v="1.5500831408385928E-3"/>
    <n v="1.5985404399469456"/>
  </r>
  <r>
    <s v="13-07-288-1"/>
    <x v="24"/>
    <s v="."/>
    <n v="13001"/>
    <n v="20"/>
    <n v="4"/>
    <n v="4.7999992370605469"/>
    <n v="3.2999992370605469"/>
    <n v="2"/>
    <n v="1.5681599999908258E-3"/>
    <n v="9.9731719532208468E-2"/>
    <n v="0.10694891038408673"/>
    <n v="9.6968653535598956E-2"/>
    <x v="24"/>
    <n v="-0.10814381638070543"/>
    <n v="-1.4563732859140107E-2"/>
    <n v="-15.019011121767816"/>
  </r>
  <r>
    <s v="13-07-288-1"/>
    <x v="24"/>
    <s v="."/>
    <n v="13001"/>
    <n v="20"/>
    <n v="5"/>
    <n v="10.199996948242187"/>
    <n v="15.599998474121094"/>
    <n v="1"/>
    <n v="7.4468159999923955E-2"/>
    <n v="9.9731719532208468E-2"/>
    <n v="0.10694891038408673"/>
    <n v="9.6968653535598956E-2"/>
    <x v="24"/>
    <n v="-3.52438163807723E-2"/>
    <n v="-3.6287328591501377E-3"/>
    <n v="-3.7421710283086109"/>
  </r>
  <r>
    <s v="13-07-288-1"/>
    <x v="24"/>
    <s v="."/>
    <n v="13001"/>
    <n v="20"/>
    <n v="6"/>
    <n v="12"/>
    <n v="23.79998779296875"/>
    <n v="2"/>
    <n v="0.20391839999865624"/>
    <n v="9.9731719532208468E-2"/>
    <n v="0.10694891038408673"/>
    <n v="9.6968653535598956E-2"/>
    <x v="24"/>
    <n v="9.420642361796E-2"/>
    <n v="1.5788803140659707E-2"/>
    <n v="16.282378443940495"/>
  </r>
  <r>
    <s v="997"/>
    <x v="3"/>
    <s v="."/>
    <n v="98"/>
    <n v="21"/>
    <n v="1"/>
    <n v="10.599998474121094"/>
    <n v="11.399993896484375"/>
    <n v="1"/>
    <n v="4.1327279999677557E-2"/>
    <n v="4.57339208466538E-2"/>
    <n v="9.6779860908645696E-2"/>
    <n v="9.6968653535598956E-2"/>
    <x v="3"/>
    <n v="-4.2178482200229822E-3"/>
    <n v="-3.137351684637054E-2"/>
    <n v="-32.354287393351036"/>
  </r>
  <r>
    <s v="997"/>
    <x v="3"/>
    <s v="."/>
    <n v="98"/>
    <n v="21"/>
    <n v="2"/>
    <n v="11.099998474121094"/>
    <n v="15.899993896484375"/>
    <n v="2"/>
    <n v="8.4185729999262549E-2"/>
    <n v="4.57339208466538E-2"/>
    <n v="9.6779860908645696E-2"/>
    <n v="9.6968653535598956E-2"/>
    <x v="3"/>
    <n v="3.8640601779562009E-2"/>
    <n v="-2.4944749346432791E-2"/>
    <n v="-25.724549570315649"/>
  </r>
  <r>
    <s v="997"/>
    <x v="3"/>
    <s v="."/>
    <n v="98"/>
    <n v="21"/>
    <n v="3"/>
    <n v="3.5"/>
    <n v="2.5"/>
    <n v="1"/>
    <n v="6.562499999986926E-4"/>
    <n v="4.57339208466538E-2"/>
    <n v="9.6779860908645696E-2"/>
    <n v="9.6968653535598956E-2"/>
    <x v="3"/>
    <n v="-4.4888878219701847E-2"/>
    <n v="-3.7474171346322367E-2"/>
    <n v="-38.645655044147766"/>
  </r>
  <r>
    <s v="997"/>
    <x v="3"/>
    <s v="."/>
    <n v="98"/>
    <n v="21"/>
    <n v="4"/>
    <n v="6.1999969482421875"/>
    <n v="6.1999969482421875"/>
    <n v="2"/>
    <n v="7.1498399999541107E-3"/>
    <n v="4.57339208466538E-2"/>
    <n v="9.6779860908645696E-2"/>
    <n v="9.6968653535598956E-2"/>
    <x v="3"/>
    <n v="-3.8395288219746429E-2"/>
    <n v="-3.6500132846329053E-2"/>
    <n v="-37.641167032322656"/>
  </r>
  <r>
    <s v="997"/>
    <x v="3"/>
    <s v="."/>
    <n v="98"/>
    <n v="21"/>
    <n v="6"/>
    <n v="10"/>
    <n v="8.899993896484375"/>
    <n v="1"/>
    <n v="2.3762999999917156E-2"/>
    <n v="4.57339208466538E-2"/>
    <n v="9.6779860908645696E-2"/>
    <n v="9.6968653535598956E-2"/>
    <x v="3"/>
    <n v="-2.1782128219783384E-2"/>
    <n v="-3.4008158846334596E-2"/>
    <n v="-35.071291191900052"/>
  </r>
  <r>
    <s v="13-02-44-1"/>
    <x v="12"/>
    <s v="."/>
    <n v="13001"/>
    <n v="21"/>
    <n v="5"/>
    <n v="11.399993896484375"/>
    <n v="20.099990844726563"/>
    <n v="3"/>
    <n v="0.13817141999970772"/>
    <n v="0.10740913444906025"/>
    <n v="9.6779860908645696E-2"/>
    <n v="9.6968653535598956E-2"/>
    <x v="12"/>
    <n v="3.0951078177600733E-2"/>
    <n v="1.0906950274716887E-2"/>
    <n v="11.247913503009245"/>
  </r>
  <r>
    <s v="13-02-60-1"/>
    <x v="22"/>
    <s v="."/>
    <n v="13001"/>
    <n v="21"/>
    <n v="1"/>
    <n v="3.5"/>
    <n v="3"/>
    <n v="1"/>
    <n v="9.4499999999442252E-4"/>
    <n v="0.10511133155825116"/>
    <n v="9.6779860908645696E-2"/>
    <n v="9.6968653535598956E-2"/>
    <x v="22"/>
    <n v="-0.10397753893130347"/>
    <n v="-1.07110240261042E-2"/>
    <n v="-11.045862384973704"/>
  </r>
  <r>
    <s v="13-02-60-1"/>
    <x v="22"/>
    <s v="."/>
    <n v="13001"/>
    <n v="21"/>
    <n v="2"/>
    <n v="12.399993896484375"/>
    <n v="21.199996948242188"/>
    <n v="3"/>
    <n v="0.16719167999872298"/>
    <n v="0.10511133155825116"/>
    <n v="9.6779860908645696E-2"/>
    <n v="9.6968653535598956E-2"/>
    <x v="22"/>
    <n v="6.2269141067425079E-2"/>
    <n v="1.4225977973705081E-2"/>
    <n v="14.670697648165721"/>
  </r>
  <r>
    <s v="13-02-60-1"/>
    <x v="22"/>
    <s v="."/>
    <n v="13001"/>
    <n v="21"/>
    <n v="3"/>
    <n v="11.599998474121094"/>
    <n v="19.399993896484375"/>
    <n v="3"/>
    <n v="0.13097327999821573"/>
    <n v="0.10511133155825116"/>
    <n v="9.6779860908645696E-2"/>
    <n v="9.6968653535598956E-2"/>
    <x v="22"/>
    <n v="2.6050741066917835E-2"/>
    <n v="8.7932179736289959E-3"/>
    <n v="9.0681036118551912"/>
  </r>
  <r>
    <s v="13-02-60-1"/>
    <x v="22"/>
    <s v="."/>
    <n v="13001"/>
    <n v="21"/>
    <n v="4"/>
    <n v="10.099998474121094"/>
    <n v="13.5"/>
    <n v="3"/>
    <n v="5.5221749999873282E-2"/>
    <n v="0.10511133155825116"/>
    <n v="9.6779860908645696E-2"/>
    <n v="9.6968653535598956E-2"/>
    <x v="22"/>
    <n v="-4.9700788931424614E-2"/>
    <n v="-2.5695115261223714E-3"/>
    <n v="-2.6498372746601628"/>
  </r>
  <r>
    <s v="13-02-60-1"/>
    <x v="22"/>
    <s v="."/>
    <n v="13001"/>
    <n v="21"/>
    <n v="5"/>
    <n v="14"/>
    <n v="20.599990844726562"/>
    <n v="3"/>
    <n v="0.17823119999957271"/>
    <n v="0.10511133155825116"/>
    <n v="9.6779860908645696E-2"/>
    <n v="9.6968653535598956E-2"/>
    <x v="22"/>
    <n v="7.3308661068274814E-2"/>
    <n v="1.5881905973832544E-2"/>
    <n v="16.378391773793176"/>
  </r>
  <r>
    <s v="13-02-105-1"/>
    <x v="23"/>
    <s v="."/>
    <n v="13001"/>
    <n v="21"/>
    <n v="1"/>
    <n v="13"/>
    <n v="19.199996948242187"/>
    <n v="3"/>
    <n v="0.14376959999935934"/>
    <n v="9.6586076755536043E-2"/>
    <n v="9.6779860908645696E-2"/>
    <n v="9.6968653535598956E-2"/>
    <x v="23"/>
    <n v="4.737231587077656E-2"/>
    <n v="6.8763013125787359E-3"/>
    <n v="7.0912620335130478"/>
  </r>
  <r>
    <s v="13-02-105-1"/>
    <x v="23"/>
    <s v="."/>
    <n v="13001"/>
    <n v="21"/>
    <n v="2"/>
    <n v="12.899993896484375"/>
    <n v="17.5"/>
    <n v="2"/>
    <n v="0.11851874999956635"/>
    <n v="9.6586076755536043E-2"/>
    <n v="9.6779860908645696E-2"/>
    <n v="9.6968653535598956E-2"/>
    <x v="23"/>
    <n v="2.212146587098357E-2"/>
    <n v="3.0886738126097877E-3"/>
    <n v="3.1852291436385465"/>
  </r>
  <r>
    <s v="13-02-105-1"/>
    <x v="23"/>
    <s v="."/>
    <n v="13001"/>
    <n v="21"/>
    <n v="3"/>
    <n v="8.399993896484375"/>
    <n v="18.699996948242188"/>
    <n v="2"/>
    <n v="8.8121879999562225E-2"/>
    <n v="9.6586076755536043E-2"/>
    <n v="9.6779860908645696E-2"/>
    <n v="9.6968653535598956E-2"/>
    <x v="23"/>
    <n v="-8.2754041290205582E-3"/>
    <n v="-1.4708566873908311E-3"/>
    <n v="-1.5168372806691111"/>
  </r>
  <r>
    <s v="13-02-105-1"/>
    <x v="23"/>
    <s v="."/>
    <n v="13001"/>
    <n v="21"/>
    <n v="4"/>
    <n v="10"/>
    <n v="8.399993896484375"/>
    <n v="1"/>
    <n v="2.1167999999988751E-2"/>
    <n v="9.6586076755536043E-2"/>
    <n v="9.6779860908645696E-2"/>
    <n v="9.6968653535598956E-2"/>
    <x v="23"/>
    <n v="-7.5229284128594046E-2"/>
    <n v="-1.1513938687326855E-2"/>
    <n v="-11.873877039140156"/>
  </r>
  <r>
    <s v="13-02-105-1"/>
    <x v="23"/>
    <s v="."/>
    <n v="13001"/>
    <n v="21"/>
    <n v="5"/>
    <n v="10.399993896484375"/>
    <n v="14.199996948242187"/>
    <n v="2"/>
    <n v="6.2911679999160697E-2"/>
    <n v="9.6586076755536043E-2"/>
    <n v="9.6779860908645696E-2"/>
    <n v="9.6968653535598956E-2"/>
    <x v="23"/>
    <n v="-3.34856041294221E-2"/>
    <n v="-5.2523866874510626E-3"/>
    <n v="-5.4165820561000322"/>
  </r>
  <r>
    <s v="13-02-105-1"/>
    <x v="23"/>
    <s v="."/>
    <n v="13001"/>
    <n v="21"/>
    <n v="6"/>
    <n v="12"/>
    <n v="16.699996948242188"/>
    <n v="1"/>
    <n v="0.10040039999967121"/>
    <n v="9.6586076755536043E-2"/>
    <n v="9.6779860908645696E-2"/>
    <n v="9.6968653535598956E-2"/>
    <x v="23"/>
    <n v="4.0031158710884251E-3"/>
    <n v="3.7092131262551615E-4"/>
    <n v="0.38251671968338113"/>
  </r>
  <r>
    <s v="13-02-179-1"/>
    <x v="17"/>
    <s v="."/>
    <n v="13001"/>
    <n v="21"/>
    <n v="3"/>
    <n v="12.599998474121094"/>
    <n v="17.899993896484375"/>
    <n v="3"/>
    <n v="0.12111497999921994"/>
    <n v="7.9478919434443407E-2"/>
    <n v="9.6779860908645696E-2"/>
    <n v="9.6968653535598956E-2"/>
    <x v="17"/>
    <n v="4.1824853191729794E-2"/>
    <n v="-4.2201124819338607E-3"/>
    <n v="-4.3520378267236444"/>
  </r>
  <r>
    <s v="13-02-179-1"/>
    <x v="17"/>
    <s v="."/>
    <n v="13001"/>
    <n v="21"/>
    <n v="4"/>
    <n v="11.699996948242188"/>
    <n v="22.599990844726562"/>
    <n v="3"/>
    <n v="0.17927675999999337"/>
    <n v="7.9478919434443407E-2"/>
    <n v="9.6779860908645696E-2"/>
    <n v="9.6968653535598956E-2"/>
    <x v="17"/>
    <n v="9.9986633192503227E-2"/>
    <n v="4.5041545181821532E-3"/>
    <n v="4.644959328561364"/>
  </r>
  <r>
    <s v="13-02-179-1"/>
    <x v="17"/>
    <s v="."/>
    <n v="13001"/>
    <n v="21"/>
    <n v="5"/>
    <n v="2.7999992370605469"/>
    <n v="2.0999984741210937"/>
    <n v="2"/>
    <n v="3.7043999999752941E-4"/>
    <n v="7.9478919434443407E-2"/>
    <n v="9.6779860908645696E-2"/>
    <n v="9.6968653535598956E-2"/>
    <x v="17"/>
    <n v="-7.8919686807492631E-2"/>
    <n v="-2.2331793481817224E-2"/>
    <n v="-23.029909839491395"/>
  </r>
  <r>
    <s v="13-02-179-1"/>
    <x v="17"/>
    <s v="."/>
    <n v="13001"/>
    <n v="21"/>
    <n v="6"/>
    <n v="13"/>
    <n v="23"/>
    <n v="3"/>
    <n v="0.20630999999957567"/>
    <n v="7.9478919434443407E-2"/>
    <n v="9.6779860908645696E-2"/>
    <n v="9.6968653535598956E-2"/>
    <x v="17"/>
    <n v="0.12701987319208552"/>
    <n v="8.5591405181194968E-3"/>
    <n v="8.8267086383511355"/>
  </r>
  <r>
    <s v="13-02-792-1"/>
    <x v="31"/>
    <s v="13-242"/>
    <n v="13001"/>
    <n v="21"/>
    <n v="1"/>
    <n v="14"/>
    <n v="21.099990844726563"/>
    <n v="3"/>
    <n v="0.1869881999991776"/>
    <n v="0.12231650153303836"/>
    <n v="9.6779860908645696E-2"/>
    <n v="9.6968653535598956E-2"/>
    <x v="31"/>
    <n v="6.4860491093092498E-2"/>
    <n v="2.4937782462427515E-2"/>
    <n v="25.717364893875111"/>
  </r>
  <r>
    <s v="13-02-792-1"/>
    <x v="31"/>
    <s v="13-242"/>
    <n v="13001"/>
    <n v="21"/>
    <n v="2"/>
    <n v="10.299995422363281"/>
    <n v="21.599990844726562"/>
    <n v="3"/>
    <n v="0.14416703999995661"/>
    <n v="0.12231650153303836"/>
    <n v="9.6779860908645696E-2"/>
    <n v="9.6968653535598956E-2"/>
    <x v="31"/>
    <n v="2.2039331093871517E-2"/>
    <n v="1.8514608462544369E-2"/>
    <n v="19.093395429840964"/>
  </r>
  <r>
    <s v="13-02-792-1"/>
    <x v="31"/>
    <s v="13-242"/>
    <n v="13001"/>
    <n v="21"/>
    <n v="3"/>
    <n v="10.199996948242187"/>
    <n v="19.599990844726562"/>
    <n v="3"/>
    <n v="0.11755295999955706"/>
    <n v="0.12231650153303836"/>
    <n v="9.6779860908645696E-2"/>
    <n v="9.6968653535598956E-2"/>
    <x v="31"/>
    <n v="-4.5747489065280367E-3"/>
    <n v="1.4522496462484435E-2"/>
    <n v="14.976485630124753"/>
  </r>
  <r>
    <s v="13-02-792-1"/>
    <x v="31"/>
    <s v="13-242"/>
    <n v="13001"/>
    <n v="21"/>
    <n v="4"/>
    <n v="11.399993896484375"/>
    <n v="19.399993896484375"/>
    <n v="2"/>
    <n v="0.12871511999946961"/>
    <n v="0.12231650153303836"/>
    <n v="9.6779860908645696E-2"/>
    <n v="9.6968653535598956E-2"/>
    <x v="31"/>
    <n v="6.5874110933845098E-3"/>
    <n v="1.6196820462471315E-2"/>
    <n v="16.703150834743898"/>
  </r>
  <r>
    <s v="13-02-792-1"/>
    <x v="31"/>
    <s v="13-242"/>
    <n v="13001"/>
    <n v="21"/>
    <n v="5"/>
    <n v="9.7999954223632812"/>
    <n v="20"/>
    <n v="3"/>
    <n v="0.11759999999958382"/>
    <n v="0.12231650153303836"/>
    <n v="9.6779860908645696E-2"/>
    <n v="9.6968653535598956E-2"/>
    <x v="31"/>
    <n v="-4.5277089065012821E-3"/>
    <n v="1.4529552462488448E-2"/>
    <n v="14.983762208427887"/>
  </r>
  <r>
    <s v="13-02-792-1"/>
    <x v="31"/>
    <s v="13-242"/>
    <n v="13001"/>
    <n v="21"/>
    <n v="6"/>
    <n v="10.399993896484375"/>
    <n v="16.699996948242188"/>
    <n v="3"/>
    <n v="8.7013679999472515E-2"/>
    <n v="0.12231650153303836"/>
    <n v="9.6779860908645696E-2"/>
    <n v="9.6968653535598956E-2"/>
    <x v="31"/>
    <n v="-3.5114028906612596E-2"/>
    <n v="9.9416044624717516E-3"/>
    <n v="10.252389921885435"/>
  </r>
  <r>
    <s v="16-02-2244-1"/>
    <x v="8"/>
    <s v="."/>
    <n v="16001"/>
    <n v="21"/>
    <n v="1"/>
    <n v="12.899993896484375"/>
    <n v="18.5"/>
    <n v="3"/>
    <n v="0.13245074999940698"/>
    <n v="9.5739508092517467E-2"/>
    <n v="9.6779860908645696E-2"/>
    <n v="9.6968653535598956E-2"/>
    <x v="8"/>
    <n v="3.6900034533842774E-2"/>
    <n v="4.7975179142275221E-3"/>
    <n v="4.9474935861270533"/>
  </r>
  <r>
    <s v="16-02-2244-1"/>
    <x v="8"/>
    <s v="."/>
    <n v="16001"/>
    <n v="21"/>
    <n v="2"/>
    <n v="10.399993896484375"/>
    <n v="19.29998779296875"/>
    <n v="3"/>
    <n v="0.11621687999922869"/>
    <n v="9.5739508092517467E-2"/>
    <n v="9.6779860908645696E-2"/>
    <n v="9.6968653535598956E-2"/>
    <x v="8"/>
    <n v="2.0666164533664488E-2"/>
    <n v="2.3624374142007798E-3"/>
    <n v="2.4362897988817447"/>
  </r>
  <r>
    <s v="16-02-2244-1"/>
    <x v="8"/>
    <s v="."/>
    <n v="16001"/>
    <n v="21"/>
    <n v="3"/>
    <n v="10"/>
    <n v="9.899993896484375"/>
    <n v="2"/>
    <n v="2.9402999999774693E-2"/>
    <n v="9.5739508092517467E-2"/>
    <n v="9.6779860908645696E-2"/>
    <n v="9.6968653535598956E-2"/>
    <x v="8"/>
    <n v="-6.6147715465789528E-2"/>
    <n v="-1.0659644585717323E-2"/>
    <n v="-10.992876766927544"/>
  </r>
  <r>
    <s v="16-02-2244-1"/>
    <x v="8"/>
    <s v="."/>
    <n v="16001"/>
    <n v="21"/>
    <n v="4"/>
    <n v="10.899993896484375"/>
    <n v="16.699996948242188"/>
    <n v="1"/>
    <n v="9.119702999942092E-2"/>
    <n v="9.5739508092517467E-2"/>
    <n v="9.6779860908645696E-2"/>
    <n v="9.6968653535598956E-2"/>
    <x v="8"/>
    <n v="-4.3536854661432867E-3"/>
    <n v="-1.3905400857703865E-3"/>
    <n v="-1.4340098939910451"/>
  </r>
  <r>
    <s v="16-02-2244-1"/>
    <x v="8"/>
    <s v="."/>
    <n v="16001"/>
    <n v="21"/>
    <n v="5"/>
    <n v="10.399993896484375"/>
    <n v="17.79998779296875"/>
    <n v="2"/>
    <n v="9.8854079999910027E-2"/>
    <n v="9.5739508092517467E-2"/>
    <n v="9.6779860908645696E-2"/>
    <n v="9.6968653535598956E-2"/>
    <x v="8"/>
    <n v="3.3033645343458207E-3"/>
    <n v="-2.4198258569702036E-4"/>
    <n v="-0.2495472267315583"/>
  </r>
  <r>
    <s v="16-02-2244-1"/>
    <x v="8"/>
    <s v="."/>
    <n v="16001"/>
    <n v="21"/>
    <n v="6"/>
    <n v="11.699996948242188"/>
    <n v="14.5"/>
    <n v="3"/>
    <n v="7.379774999935762E-2"/>
    <n v="9.5739508092517467E-2"/>
    <n v="9.6779860908645696E-2"/>
    <n v="9.6968653535598956E-2"/>
    <x v="8"/>
    <n v="-2.1752965466206586E-2"/>
    <n v="-4.0004320857798814E-3"/>
    <n v="-4.1254899804412055"/>
  </r>
  <r>
    <s v="04-02-95-1"/>
    <x v="28"/>
    <s v="13-256"/>
    <n v="4001"/>
    <n v="22"/>
    <n v="3"/>
    <n v="13.199996948242188"/>
    <n v="25.899993896484375"/>
    <n v="3"/>
    <n v="0.26564075999704073"/>
    <n v="9.6317615015039382E-2"/>
    <n v="0.10139847982670086"/>
    <n v="9.6968653535598956E-2"/>
    <x v="28"/>
    <n v="0.16489331869089946"/>
    <n v="2.4343374691299175E-2"/>
    <n v="25.104375283876948"/>
  </r>
  <r>
    <s v="04-02-95-1"/>
    <x v="28"/>
    <s v="13-256"/>
    <n v="4001"/>
    <n v="22"/>
    <n v="4"/>
    <n v="7.8999977111816406"/>
    <n v="10.399993896484375"/>
    <n v="2"/>
    <n v="2.5633919999791033E-2"/>
    <n v="9.6317615015039382E-2"/>
    <n v="0.10139847982670086"/>
    <n v="9.6968653535598956E-2"/>
    <x v="28"/>
    <n v="-7.5113521306350253E-2"/>
    <n v="-1.1657651308288282E-2"/>
    <n v="-12.022082274256336"/>
  </r>
  <r>
    <s v="04-02-95-1"/>
    <x v="28"/>
    <s v="13-256"/>
    <n v="4001"/>
    <n v="22"/>
    <n v="5"/>
    <n v="2.5999984741210937"/>
    <n v="1.8999996185302734"/>
    <n v="2"/>
    <n v="2.8157999999933736E-4"/>
    <n v="9.6317615015039382E-2"/>
    <n v="0.10139847982670086"/>
    <n v="9.6968653535598956E-2"/>
    <x v="28"/>
    <n v="-0.10046586130614195"/>
    <n v="-1.5460502308257035E-2"/>
    <n v="-15.943814567437718"/>
  </r>
  <r>
    <s v="13-02-26-1"/>
    <x v="11"/>
    <s v="."/>
    <n v="13001"/>
    <n v="22"/>
    <n v="1"/>
    <n v="12.799995422363281"/>
    <n v="19"/>
    <n v="3"/>
    <n v="0.13862399999925401"/>
    <n v="9.5526115189124836E-2"/>
    <n v="0.10139847982670086"/>
    <n v="9.6968653535598956E-2"/>
    <x v="11"/>
    <n v="3.8668058519027271E-2"/>
    <n v="4.9346857699696179E-3"/>
    <n v="5.0889494594848683"/>
  </r>
  <r>
    <s v="13-02-26-1"/>
    <x v="11"/>
    <s v="."/>
    <n v="13001"/>
    <n v="22"/>
    <n v="2"/>
    <n v="8.2999954223632812"/>
    <n v="8.7999954223632812"/>
    <n v="3"/>
    <n v="1.9282559999965088E-2"/>
    <n v="9.5526115189124836E-2"/>
    <n v="0.10139847982670086"/>
    <n v="9.6968653535598956E-2"/>
    <x v="11"/>
    <n v="-8.0673381480261666E-2"/>
    <n v="-1.2966530229923723E-2"/>
    <n v="-13.3718781865559"/>
  </r>
  <r>
    <s v="13-02-26-1"/>
    <x v="11"/>
    <s v="."/>
    <n v="13001"/>
    <n v="22"/>
    <n v="3"/>
    <n v="11.199996948242188"/>
    <n v="14.199996948242187"/>
    <n v="3"/>
    <n v="6.7751039999166096E-2"/>
    <n v="9.5526115189124836E-2"/>
    <n v="0.10139847982670086"/>
    <n v="9.6968653535598956E-2"/>
    <x v="11"/>
    <n v="-3.2204901481060658E-2"/>
    <n v="-5.696258230043571E-3"/>
    <n v="-5.87432950995073"/>
  </r>
  <r>
    <s v="13-02-26-1"/>
    <x v="11"/>
    <s v="."/>
    <n v="13001"/>
    <n v="22"/>
    <n v="4"/>
    <n v="9.899993896484375"/>
    <n v="18.5"/>
    <n v="1"/>
    <n v="0.10164824999992561"/>
    <n v="9.5526115189124836E-2"/>
    <n v="0.10139847982670086"/>
    <n v="9.6968653535598956E-2"/>
    <x v="11"/>
    <n v="1.6923085196988708E-3"/>
    <n v="-6.116767299296417E-4"/>
    <n v="-0.63079841539212878"/>
  </r>
  <r>
    <s v="13-02-26-1"/>
    <x v="11"/>
    <s v="."/>
    <n v="13001"/>
    <n v="22"/>
    <n v="5"/>
    <n v="13"/>
    <n v="23.79998779296875"/>
    <n v="3"/>
    <n v="0.22091159999945376"/>
    <n v="9.5526115189124836E-2"/>
    <n v="0.10139847982670086"/>
    <n v="9.6968653535598956E-2"/>
    <x v="11"/>
    <n v="0.120955658519227"/>
    <n v="1.7277825769999578E-2"/>
    <n v="17.817949553828313"/>
  </r>
  <r>
    <s v="13-02-26-1"/>
    <x v="11"/>
    <s v="."/>
    <n v="13001"/>
    <n v="22"/>
    <n v="6"/>
    <n v="7.7999992370605469"/>
    <n v="10.599998474121094"/>
    <n v="1"/>
    <n v="2.6292239999975209E-2"/>
    <n v="9.5526115189124836E-2"/>
    <n v="0.10139847982670086"/>
    <n v="9.6968653535598956E-2"/>
    <x v="11"/>
    <n v="-7.3663701480251545E-2"/>
    <n v="-1.1915078229922204E-2"/>
    <n v="-12.287556643805477"/>
  </r>
  <r>
    <s v="13-02-70-1"/>
    <x v="0"/>
    <s v="."/>
    <n v="13001"/>
    <n v="22"/>
    <n v="4"/>
    <n v="10.399993896484375"/>
    <n v="16.399993896484375"/>
    <n v="3"/>
    <n v="8.3915519999209209E-2"/>
    <n v="7.5520470880098514E-2"/>
    <n v="0.10139847982670086"/>
    <n v="9.6968653535598956E-2"/>
    <x v="0"/>
    <n v="3.9652228280087909E-3"/>
    <n v="-1.2274126169098946E-2"/>
    <n v="-12.657828815363402"/>
  </r>
  <r>
    <s v="13-02-70-1"/>
    <x v="0"/>
    <s v="."/>
    <n v="13001"/>
    <n v="22"/>
    <n v="6"/>
    <n v="10"/>
    <n v="7.1999969482421875"/>
    <n v="3"/>
    <n v="1.5551999999956934E-2"/>
    <n v="7.5520470880098514E-2"/>
    <n v="0.10139847982670086"/>
    <n v="9.6968653535598956E-2"/>
    <x v="0"/>
    <n v="-6.4398297171243471E-2"/>
    <n v="-2.2528654168986785E-2"/>
    <n v="-23.232924607657985"/>
  </r>
  <r>
    <s v="04-02-135-1"/>
    <x v="16"/>
    <s v="."/>
    <n v="4001"/>
    <n v="22"/>
    <n v="1"/>
    <n v="11.299995422363281"/>
    <n v="20.79998779296875"/>
    <n v="3"/>
    <n v="0.1466649599988159"/>
    <n v="9.9058132742342403E-2"/>
    <n v="0.10139847982670086"/>
    <n v="9.6968653535598956E-2"/>
    <x v="16"/>
    <n v="4.3177000965371595E-2"/>
    <n v="7.7302376688518065E-3"/>
    <n v="7.9718933768776061"/>
  </r>
  <r>
    <s v="04-02-135-1"/>
    <x v="16"/>
    <s v="."/>
    <n v="4001"/>
    <n v="22"/>
    <n v="2"/>
    <n v="11"/>
    <n v="18.699996948242188"/>
    <n v="1"/>
    <n v="0.11539769999944838"/>
    <n v="9.9058132742342403E-2"/>
    <n v="0.10139847982670086"/>
    <n v="9.6968653535598956E-2"/>
    <x v="16"/>
    <n v="1.190974096600407E-2"/>
    <n v="3.0401486689466788E-3"/>
    <n v="3.1351870507623221"/>
  </r>
  <r>
    <s v="04-02-135-1"/>
    <x v="16"/>
    <s v="."/>
    <n v="4001"/>
    <n v="22"/>
    <n v="3"/>
    <n v="10"/>
    <n v="18.29998779296875"/>
    <n v="1"/>
    <n v="0.10046699999929842"/>
    <n v="9.9058132742342403E-2"/>
    <n v="0.10139847982670086"/>
    <n v="9.6968653535598956E-2"/>
    <x v="16"/>
    <n v="-3.0209590341458842E-3"/>
    <n v="8.0054366892418549E-4"/>
    <n v="0.82556954204823652"/>
  </r>
  <r>
    <s v="04-02-135-1"/>
    <x v="16"/>
    <s v="."/>
    <n v="4001"/>
    <n v="22"/>
    <n v="4"/>
    <n v="11.5"/>
    <n v="21.29998779296875"/>
    <n v="1"/>
    <n v="0.15652304999821354"/>
    <n v="9.9058132742342403E-2"/>
    <n v="0.10139847982670086"/>
    <n v="9.6968653535598956E-2"/>
    <x v="16"/>
    <n v="5.303509096476923E-2"/>
    <n v="9.2089511687614527E-3"/>
    <n v="9.4968330826421958"/>
  </r>
  <r>
    <s v="04-02-135-1"/>
    <x v="16"/>
    <s v="."/>
    <n v="4001"/>
    <n v="22"/>
    <n v="5"/>
    <n v="3.5"/>
    <n v="6.5999984741210938"/>
    <n v="1"/>
    <n v="4.5737999999460044E-3"/>
    <n v="9.9058132742342403E-2"/>
    <n v="0.10139847982670086"/>
    <n v="9.6968653535598956E-2"/>
    <x v="16"/>
    <n v="-9.8914159033498303E-2"/>
    <n v="-1.3583436330978676E-2"/>
    <n v="-14.008069448950272"/>
  </r>
  <r>
    <s v="13-02-105-1"/>
    <x v="23"/>
    <s v="."/>
    <n v="13001"/>
    <n v="22"/>
    <n v="1"/>
    <n v="10.399993896484375"/>
    <n v="14.699996948242188"/>
    <n v="1"/>
    <n v="6.7420079999465088E-2"/>
    <n v="9.6586076755536043E-2"/>
    <n v="0.10139847982670086"/>
    <n v="9.6968653535598956E-2"/>
    <x v="23"/>
    <n v="-3.359582304717286E-2"/>
    <n v="-5.2689195251136769E-3"/>
    <n v="-5.4336317284011377"/>
  </r>
  <r>
    <s v="13-02-105-1"/>
    <x v="23"/>
    <s v="."/>
    <n v="13001"/>
    <n v="22"/>
    <n v="2"/>
    <n v="12.399993896484375"/>
    <n v="16.5"/>
    <n v="3"/>
    <n v="0.10127699999975448"/>
    <n v="9.6586076755536043E-2"/>
    <n v="0.10139847982670086"/>
    <n v="9.6968653535598956E-2"/>
    <x v="23"/>
    <n v="2.6109695311653247E-4"/>
    <n v="-1.9038152507026769E-4"/>
    <n v="-0.19633306035375153"/>
  </r>
  <r>
    <s v="13-02-105-1"/>
    <x v="23"/>
    <s v="."/>
    <n v="13001"/>
    <n v="22"/>
    <n v="3"/>
    <n v="14"/>
    <n v="21"/>
    <n v="3"/>
    <n v="0.18521999999938998"/>
    <n v="9.6586076755536043E-2"/>
    <n v="0.10139847982670086"/>
    <n v="9.6968653535598956E-2"/>
    <x v="23"/>
    <n v="8.4204096952752036E-2"/>
    <n v="1.2401068474875057E-2"/>
    <n v="12.788739476847947"/>
  </r>
  <r>
    <s v="13-02-105-1"/>
    <x v="23"/>
    <s v="."/>
    <n v="13001"/>
    <n v="22"/>
    <n v="4"/>
    <n v="14.199996948242187"/>
    <n v="24.099990844726563"/>
    <n v="2"/>
    <n v="0.24742505999893183"/>
    <n v="9.6586076755536043E-2"/>
    <n v="0.10139847982670086"/>
    <n v="9.6968653535598956E-2"/>
    <x v="23"/>
    <n v="0.1464091569522939"/>
    <n v="2.1731827474806339E-2"/>
    <n v="22.411188237060742"/>
  </r>
  <r>
    <s v="13-02-105-1"/>
    <x v="23"/>
    <s v="."/>
    <n v="13001"/>
    <n v="22"/>
    <n v="5"/>
    <n v="10.599998474121094"/>
    <n v="17.099990844726563"/>
    <n v="1"/>
    <n v="9.2986379999274504E-2"/>
    <n v="9.6586076755536043E-2"/>
    <n v="0.10139847982670086"/>
    <n v="9.6968653535598956E-2"/>
    <x v="23"/>
    <n v="-8.0295230473634432E-3"/>
    <n v="-1.4339745251422638E-3"/>
    <n v="-1.4788021415764279"/>
  </r>
  <r>
    <s v="13-02-105-1"/>
    <x v="23"/>
    <s v="."/>
    <n v="13001"/>
    <n v="22"/>
    <n v="6"/>
    <n v="13.299995422363281"/>
    <n v="20.899993896484375"/>
    <n v="3"/>
    <n v="0.17428718999872217"/>
    <n v="9.6586076755536043E-2"/>
    <n v="0.10139847982670086"/>
    <n v="9.6968653535598956E-2"/>
    <x v="23"/>
    <n v="7.3271286952084222E-2"/>
    <n v="1.0761146974774885E-2"/>
    <n v="11.097552231994509"/>
  </r>
  <r>
    <s v="13-02-1006-1"/>
    <x v="30"/>
    <s v="13-253"/>
    <n v="13001"/>
    <n v="22"/>
    <n v="1"/>
    <n v="13.699996948242188"/>
    <n v="13.299995422363281"/>
    <n v="1"/>
    <n v="7.2701789999882749E-2"/>
    <n v="9.7802128447300588E-2"/>
    <n v="0.10139847982670086"/>
    <n v="9.6968653535598956E-2"/>
    <x v="30"/>
    <n v="-2.9530164738519729E-2"/>
    <n v="-3.9294397637569803E-3"/>
    <n v="-4.0522783605677386"/>
  </r>
  <r>
    <s v="13-02-1006-1"/>
    <x v="30"/>
    <s v="13-253"/>
    <n v="13001"/>
    <n v="22"/>
    <n v="2"/>
    <n v="14.899993896484375"/>
    <n v="20.129989624023438"/>
    <n v="2"/>
    <n v="0.18113195429941698"/>
    <n v="9.7802128447300588E-2"/>
    <n v="0.10139847982670086"/>
    <n v="9.6968653535598956E-2"/>
    <x v="30"/>
    <n v="7.8899999561014483E-2"/>
    <n v="1.2335084881173151E-2"/>
    <n v="12.720693163636346"/>
  </r>
  <r>
    <s v="13-02-1006-1"/>
    <x v="30"/>
    <s v="13-253"/>
    <n v="13001"/>
    <n v="22"/>
    <n v="3"/>
    <n v="14.199996948242187"/>
    <n v="20.099990844726563"/>
    <n v="2"/>
    <n v="0.17210825999973167"/>
    <n v="9.7802128447300588E-2"/>
    <n v="0.10139847982670086"/>
    <n v="9.6968653535598956E-2"/>
    <x v="30"/>
    <n v="6.987630526132918E-2"/>
    <n v="1.0981530736220355E-2"/>
    <n v="11.324825431538899"/>
  </r>
  <r>
    <s v="13-02-1006-1"/>
    <x v="30"/>
    <s v="13-253"/>
    <n v="13001"/>
    <n v="22"/>
    <n v="5"/>
    <n v="10.399993896484375"/>
    <n v="9"/>
    <n v="2"/>
    <n v="2.5271999999858963E-2"/>
    <n v="9.7802128447300588E-2"/>
    <n v="0.10139847982670086"/>
    <n v="9.6968653535598956E-2"/>
    <x v="30"/>
    <n v="-7.6959954738543515E-2"/>
    <n v="-1.1043908263760548E-2"/>
    <n v="-11.389152949005453"/>
  </r>
  <r>
    <s v="13-02-1006-1"/>
    <x v="30"/>
    <s v="13-253"/>
    <n v="13001"/>
    <n v="22"/>
    <n v="6"/>
    <n v="12.5"/>
    <n v="17.29998779296875"/>
    <n v="2"/>
    <n v="0.11223374999917723"/>
    <n v="9.7802128447300588E-2"/>
    <n v="0.10139847982670086"/>
    <n v="9.6968653535598956E-2"/>
    <x v="30"/>
    <n v="1.0001795260774743E-2"/>
    <n v="2.0003542361371903E-3"/>
    <n v="2.0628875035403311"/>
  </r>
  <r>
    <s v="13-02-179-1"/>
    <x v="17"/>
    <s v="."/>
    <n v="13001"/>
    <n v="22"/>
    <n v="1"/>
    <n v="11.599998474121094"/>
    <n v="17.79998779296875"/>
    <n v="3"/>
    <n v="0.11026031999972474"/>
    <n v="7.9478919434443407E-2"/>
    <n v="0.10139847982670086"/>
    <n v="9.6968653535598956E-2"/>
    <x v="17"/>
    <n v="2.6351574274179432E-2"/>
    <n v="-6.5411043195664148E-3"/>
    <n v="-6.7455864148562785"/>
  </r>
  <r>
    <s v="13-02-179-1"/>
    <x v="17"/>
    <s v="."/>
    <n v="13001"/>
    <n v="22"/>
    <n v="2"/>
    <n v="9.0999984741210937"/>
    <n v="13.5"/>
    <n v="2"/>
    <n v="4.9754249999750755E-2"/>
    <n v="7.9478919434443407E-2"/>
    <n v="0.10139847982670086"/>
    <n v="9.6968653535598956E-2"/>
    <x v="17"/>
    <n v="-3.4154495725794556E-2"/>
    <n v="-1.5617014819562514E-2"/>
    <n v="-16.105219831508975"/>
  </r>
  <r>
    <s v="13-02-179-1"/>
    <x v="17"/>
    <s v="."/>
    <n v="13001"/>
    <n v="22"/>
    <n v="3"/>
    <n v="10.5"/>
    <n v="19"/>
    <n v="3"/>
    <n v="0.11371499999950174"/>
    <n v="7.9478919434443407E-2"/>
    <n v="0.10139847982670086"/>
    <n v="9.6968653535598956E-2"/>
    <x v="17"/>
    <n v="2.9806254273956431E-2"/>
    <n v="-6.0229023195998649E-3"/>
    <n v="-6.2111848520086426"/>
  </r>
  <r>
    <s v="13-02-179-1"/>
    <x v="17"/>
    <s v="."/>
    <n v="13001"/>
    <n v="22"/>
    <n v="4"/>
    <n v="10.5"/>
    <n v="18"/>
    <n v="1"/>
    <n v="0.10205999999925552"/>
    <n v="7.9478919434443407E-2"/>
    <n v="0.10139847982670086"/>
    <n v="9.6968653535598956E-2"/>
    <x v="17"/>
    <n v="1.8151254273710213E-2"/>
    <n v="-7.7711523196367979E-3"/>
    <n v="-8.014087064521183"/>
  </r>
  <r>
    <s v="13-02-179-1"/>
    <x v="17"/>
    <s v="."/>
    <n v="13001"/>
    <n v="22"/>
    <n v="5"/>
    <n v="9.399993896484375"/>
    <n v="11.599998474121094"/>
    <n v="3"/>
    <n v="3.7945919999856415E-2"/>
    <n v="7.9478919434443407E-2"/>
    <n v="0.10139847982670086"/>
    <n v="9.6968653535598956E-2"/>
    <x v="17"/>
    <n v="-4.5962825725688897E-2"/>
    <n v="-1.7388264319546664E-2"/>
    <n v="-17.931840533562855"/>
  </r>
  <r>
    <s v="13-02-179-1"/>
    <x v="17"/>
    <s v="."/>
    <n v="13001"/>
    <n v="22"/>
    <n v="6"/>
    <n v="7"/>
    <n v="7.2999992370605469"/>
    <n v="2"/>
    <n v="1.1190899999974135E-2"/>
    <n v="7.9478919434443407E-2"/>
    <n v="0.10139847982670086"/>
    <n v="9.6968653535598956E-2"/>
    <x v="17"/>
    <n v="-7.2717845725571176E-2"/>
    <n v="-2.1401517319529006E-2"/>
    <n v="-22.07055222404642"/>
  </r>
  <r>
    <s v="BG34/06E"/>
    <x v="10"/>
    <s v="."/>
    <n v="98"/>
    <n v="23"/>
    <n v="1"/>
    <n v="12.199996948242188"/>
    <n v="19.899993896484375"/>
    <n v="2"/>
    <n v="0.14493965999827196"/>
    <n v="9.6163083022322418E-2"/>
    <n v="0.11200910999944677"/>
    <n v="9.6968653535598956E-2"/>
    <x v="10"/>
    <n v="3.373612051210173E-2"/>
    <n v="4.5770757688493365E-3"/>
    <n v="4.7201601775041748"/>
  </r>
  <r>
    <s v="BG34/06E"/>
    <x v="10"/>
    <s v="."/>
    <n v="98"/>
    <n v="23"/>
    <n v="2"/>
    <n v="7"/>
    <n v="7.5999984741210938"/>
    <n v="2"/>
    <n v="1.2129599999980201E-2"/>
    <n v="9.6163083022322418E-2"/>
    <n v="0.11200910999944677"/>
    <n v="9.6968653535598956E-2"/>
    <x v="10"/>
    <n v="-9.9073939486190046E-2"/>
    <n v="-1.534443323089443E-2"/>
    <n v="-15.824117043412601"/>
  </r>
  <r>
    <s v="BG34/06E"/>
    <x v="10"/>
    <s v="."/>
    <n v="98"/>
    <n v="23"/>
    <n v="3"/>
    <n v="10.899993896484375"/>
    <n v="18.199996948242187"/>
    <n v="2"/>
    <n v="0.10831547999987379"/>
    <n v="9.6163083022322418E-2"/>
    <n v="0.11200910999944677"/>
    <n v="9.6968653535598956E-2"/>
    <x v="10"/>
    <n v="-2.8880594862964459E-3"/>
    <n v="-9.1655123091038959E-4"/>
    <n v="-0.94520362765881549"/>
  </r>
  <r>
    <s v="BG34/06E"/>
    <x v="10"/>
    <s v="."/>
    <n v="98"/>
    <n v="23"/>
    <n v="4"/>
    <n v="10.099998474121094"/>
    <n v="13.699996948242188"/>
    <n v="1"/>
    <n v="5.6870069999604311E-2"/>
    <n v="9.6163083022322418E-2"/>
    <n v="0.11200910999944677"/>
    <n v="9.6968653535598956E-2"/>
    <x v="10"/>
    <n v="-5.4333469486565936E-2"/>
    <n v="-8.6333627309508124E-3"/>
    <n v="-8.9032511189622205"/>
  </r>
  <r>
    <s v="04-02-9-1"/>
    <x v="27"/>
    <s v="13-262"/>
    <n v="4001"/>
    <n v="23"/>
    <n v="1"/>
    <n v="14"/>
    <n v="24.399993896484375"/>
    <n v="3"/>
    <n v="0.25005119999696035"/>
    <n v="0.12870699264737026"/>
    <n v="0.11200910999944677"/>
    <n v="9.6968653535598956E-2"/>
    <x v="27"/>
    <n v="0.10630375088574227"/>
    <n v="3.4988566099924123E-2"/>
    <n v="36.082347051544012"/>
  </r>
  <r>
    <s v="04-02-9-1"/>
    <x v="27"/>
    <s v="13-262"/>
    <n v="4001"/>
    <n v="23"/>
    <n v="2"/>
    <n v="10.899993896484375"/>
    <n v="14.599998474121094"/>
    <n v="3"/>
    <n v="6.970331999946211E-2"/>
    <n v="0.12870699264737026"/>
    <n v="0.11200910999944677"/>
    <n v="9.6968653535598956E-2"/>
    <x v="27"/>
    <n v="-7.4044129111755966E-2"/>
    <n v="7.9363841002993898E-3"/>
    <n v="8.1844841718729224"/>
  </r>
  <r>
    <s v="04-02-9-1"/>
    <x v="27"/>
    <s v="13-262"/>
    <n v="4001"/>
    <n v="23"/>
    <n v="4"/>
    <n v="12.899993896484375"/>
    <n v="22.199996948242188"/>
    <n v="3"/>
    <n v="0.19072907999907329"/>
    <n v="0.12870699264737026"/>
    <n v="0.11200910999944677"/>
    <n v="9.6968653535598956E-2"/>
    <x v="27"/>
    <n v="4.6981630887855216E-2"/>
    <n v="2.6090248100241065E-2"/>
    <n v="26.905857871546978"/>
  </r>
  <r>
    <s v="04-02-9-1"/>
    <x v="27"/>
    <s v="13-262"/>
    <n v="4001"/>
    <n v="23"/>
    <n v="6"/>
    <n v="14.899993896484375"/>
    <n v="21.5"/>
    <n v="2"/>
    <n v="0.20662574999914796"/>
    <n v="0.12870699264737026"/>
    <n v="0.11200910999944677"/>
    <n v="9.6968653535598956E-2"/>
    <x v="27"/>
    <n v="6.287830088792988E-2"/>
    <n v="2.8474748600252266E-2"/>
    <n v="29.364900472500288"/>
  </r>
  <r>
    <s v="04-02-100-1"/>
    <x v="13"/>
    <s v="13-259"/>
    <n v="4001"/>
    <n v="23"/>
    <n v="1"/>
    <n v="10.899993896484375"/>
    <n v="17.29998779296875"/>
    <n v="3"/>
    <n v="9.7867829999813694E-2"/>
    <n v="0.11291944754405683"/>
    <n v="0.11200910999944677"/>
    <n v="9.6968653535598956E-2"/>
    <x v="13"/>
    <n v="-3.0092074008090955E-2"/>
    <n v="5.056665303861084E-3"/>
    <n v="5.214742207392506"/>
  </r>
  <r>
    <s v="04-02-100-1"/>
    <x v="13"/>
    <s v="13-259"/>
    <n v="4001"/>
    <n v="23"/>
    <n v="2"/>
    <n v="13"/>
    <n v="16"/>
    <n v="3"/>
    <n v="9.9839999999858264E-2"/>
    <n v="0.11291944754405683"/>
    <n v="0.11200910999944677"/>
    <n v="9.6968653535598956E-2"/>
    <x v="13"/>
    <n v="-2.8119904008046384E-2"/>
    <n v="5.3524908038677698E-3"/>
    <n v="5.5198155369897686"/>
  </r>
  <r>
    <s v="04-02-100-1"/>
    <x v="13"/>
    <s v="13-259"/>
    <n v="4001"/>
    <n v="23"/>
    <n v="3"/>
    <n v="12"/>
    <n v="19.29998779296875"/>
    <n v="3"/>
    <n v="0.13409639999917999"/>
    <n v="0.11291944754405683"/>
    <n v="0.11200910999944677"/>
    <n v="9.6968653535598956E-2"/>
    <x v="13"/>
    <n v="6.1364959912753453E-3"/>
    <n v="1.0490950803766028E-2"/>
    <n v="10.818909432329706"/>
  </r>
  <r>
    <s v="04-02-100-1"/>
    <x v="13"/>
    <s v="13-259"/>
    <n v="4001"/>
    <n v="23"/>
    <n v="4"/>
    <n v="12.099998474121094"/>
    <n v="20.099990844726563"/>
    <n v="3"/>
    <n v="0.14665562999834947"/>
    <n v="0.11291944754405683"/>
    <n v="0.11200910999944677"/>
    <n v="9.6968653535598956E-2"/>
    <x v="13"/>
    <n v="1.869572599044482E-2"/>
    <n v="1.2374835303641449E-2"/>
    <n v="12.761686227909127"/>
  </r>
  <r>
    <s v="04-02-100-1"/>
    <x v="13"/>
    <s v="13-259"/>
    <n v="4001"/>
    <n v="23"/>
    <n v="5"/>
    <n v="11.899993896484375"/>
    <n v="20"/>
    <n v="2"/>
    <n v="0.14279999999962456"/>
    <n v="0.11291944754405683"/>
    <n v="0.11200910999944677"/>
    <n v="9.6968653535598956E-2"/>
    <x v="13"/>
    <n v="1.4840095991719912E-2"/>
    <n v="1.1796490803832714E-2"/>
    <n v="12.165262044710156"/>
  </r>
  <r>
    <s v="04-02-100-1"/>
    <x v="13"/>
    <s v="13-259"/>
    <n v="4001"/>
    <n v="23"/>
    <n v="6"/>
    <n v="11.399993896484375"/>
    <n v="16.899993896484375"/>
    <n v="3"/>
    <n v="9.767861999989691E-2"/>
    <n v="0.11291944754405683"/>
    <n v="0.11200910999944677"/>
    <n v="9.6968653535598956E-2"/>
    <x v="13"/>
    <n v="-3.0281284008007739E-2"/>
    <n v="5.0282838038735664E-3"/>
    <n v="5.1854734705866488"/>
  </r>
  <r>
    <s v="04-02-102-1"/>
    <x v="19"/>
    <s v="13-257"/>
    <n v="4001"/>
    <n v="23"/>
    <n v="1"/>
    <n v="10.899993896484375"/>
    <n v="17.79998779296875"/>
    <n v="2"/>
    <n v="0.10360667999975703"/>
    <n v="0.10498249645195783"/>
    <n v="0.11200910999944677"/>
    <n v="9.6968653535598956E-2"/>
    <x v="19"/>
    <n v="-1.6416272916048608E-2"/>
    <n v="2.3458648124080315E-3"/>
    <n v="2.4191991193801838"/>
  </r>
  <r>
    <s v="04-02-102-1"/>
    <x v="19"/>
    <s v="13-257"/>
    <n v="4001"/>
    <n v="23"/>
    <n v="2"/>
    <n v="10.799995422363281"/>
    <n v="20.5"/>
    <n v="3"/>
    <n v="0.13616099999853759"/>
    <n v="0.10498249645195783"/>
    <n v="0.11200910999944677"/>
    <n v="9.6968653535598956E-2"/>
    <x v="19"/>
    <n v="1.6138047082731949E-2"/>
    <n v="7.2290128122251152E-3"/>
    <n v="7.4549996814911053"/>
  </r>
  <r>
    <s v="04-02-102-1"/>
    <x v="19"/>
    <s v="13-257"/>
    <n v="4001"/>
    <n v="23"/>
    <n v="3"/>
    <n v="11"/>
    <n v="20"/>
    <n v="2"/>
    <n v="0.1319999999996071"/>
    <n v="0.10498249645195783"/>
    <n v="0.11200910999944677"/>
    <n v="9.6968653535598956E-2"/>
    <x v="19"/>
    <n v="1.1977047083801456E-2"/>
    <n v="6.6048628123855403E-3"/>
    <n v="6.81133806809102"/>
  </r>
  <r>
    <s v="04-02-102-1"/>
    <x v="19"/>
    <s v="13-257"/>
    <n v="4001"/>
    <n v="23"/>
    <n v="4"/>
    <n v="10"/>
    <n v="12.599998474121094"/>
    <n v="2"/>
    <n v="4.762799999980416E-2"/>
    <n v="0.10498249645195783"/>
    <n v="0.11200910999944677"/>
    <n v="9.6968653535598956E-2"/>
    <x v="19"/>
    <n v="-7.2394952916001468E-2"/>
    <n v="-6.0509371875848974E-3"/>
    <n v="-6.2400961207154308"/>
  </r>
  <r>
    <s v="04-02-102-1"/>
    <x v="19"/>
    <s v="13-257"/>
    <n v="4001"/>
    <n v="23"/>
    <n v="5"/>
    <n v="10.699996948242188"/>
    <n v="18.899993896484375"/>
    <n v="3"/>
    <n v="0.1146644099999321"/>
    <n v="0.10498249645195783"/>
    <n v="0.11200910999944677"/>
    <n v="9.6968653535598956E-2"/>
    <x v="19"/>
    <n v="-5.3585429158735376E-3"/>
    <n v="4.0045243124342917E-3"/>
    <n v="4.129710134589172"/>
  </r>
  <r>
    <s v="04-02-102-1"/>
    <x v="19"/>
    <s v="13-257"/>
    <n v="4001"/>
    <n v="23"/>
    <n v="6"/>
    <n v="10.399993896484375"/>
    <n v="18.29998779296875"/>
    <n v="1"/>
    <n v="0.1044856799999252"/>
    <n v="0.10498249645195783"/>
    <n v="0.11200910999944677"/>
    <n v="9.6968653535598956E-2"/>
    <x v="19"/>
    <n v="-1.5537272915880446E-2"/>
    <n v="2.4777148124332554E-3"/>
    <n v="2.5551708950188128"/>
  </r>
  <r>
    <s v="13-02-105-1"/>
    <x v="23"/>
    <s v="."/>
    <n v="13001"/>
    <n v="23"/>
    <n v="1"/>
    <n v="12"/>
    <n v="15.5"/>
    <n v="3"/>
    <n v="8.6489999999685097E-2"/>
    <n v="9.6586076755536043E-2"/>
    <n v="0.11200910999944677"/>
    <n v="9.6968653535598956E-2"/>
    <x v="23"/>
    <n v="-2.5136533219698762E-2"/>
    <n v="-4.000026050992562E-3"/>
    <n v="-4.1250712525610966"/>
  </r>
  <r>
    <s v="13-02-105-1"/>
    <x v="23"/>
    <s v="."/>
    <n v="13001"/>
    <n v="23"/>
    <n v="2"/>
    <n v="9.399993896484375"/>
    <n v="10.299995422363281"/>
    <n v="3"/>
    <n v="2.9917379999915283E-2"/>
    <n v="9.6586076755536043E-2"/>
    <n v="0.11200910999944677"/>
    <n v="9.6968653535598956E-2"/>
    <x v="23"/>
    <n v="-8.1709153219468575E-2"/>
    <n v="-1.2485919050958035E-2"/>
    <n v="-12.876242575003092"/>
  </r>
  <r>
    <s v="13-02-105-1"/>
    <x v="23"/>
    <s v="."/>
    <n v="13001"/>
    <n v="23"/>
    <n v="5"/>
    <n v="11.899993896484375"/>
    <n v="21.5"/>
    <n v="3"/>
    <n v="0.16502324999964912"/>
    <n v="9.6586076755536043E-2"/>
    <n v="0.11200910999944677"/>
    <n v="9.6968653535598956E-2"/>
    <x v="23"/>
    <n v="5.3396716780265266E-2"/>
    <n v="7.7799614490020423E-3"/>
    <n v="8.0231715769322065"/>
  </r>
  <r>
    <s v="13-02-105-1"/>
    <x v="23"/>
    <s v="."/>
    <n v="13001"/>
    <n v="23"/>
    <n v="6"/>
    <n v="11.599998474121094"/>
    <n v="18.5"/>
    <n v="1"/>
    <n v="0.11910299999999552"/>
    <n v="9.6586076755536043E-2"/>
    <n v="0.11200910999944677"/>
    <n v="9.6968653535598956E-2"/>
    <x v="23"/>
    <n v="7.4764667806116597E-3"/>
    <n v="8.9192394905400127E-4"/>
    <n v="0.91980646996048032"/>
  </r>
  <r>
    <s v="13-02-804-1"/>
    <x v="2"/>
    <s v="13-243"/>
    <n v="13001"/>
    <n v="23"/>
    <n v="3"/>
    <n v="10.299995422363281"/>
    <n v="17.29998779296875"/>
    <n v="1"/>
    <n v="9.2480609999256558E-2"/>
    <n v="0.10444300758906679"/>
    <n v="0.11200910999944677"/>
    <n v="9.6968653535598956E-2"/>
    <x v="2"/>
    <n v="-2.7002854053658043E-2"/>
    <n v="4.3418432403199113E-4"/>
    <n v="0.44775740221307103"/>
  </r>
  <r>
    <s v="13-02-804-1"/>
    <x v="2"/>
    <s v="13-243"/>
    <n v="13001"/>
    <n v="23"/>
    <n v="4"/>
    <n v="12"/>
    <n v="20.5"/>
    <n v="2"/>
    <n v="0.15128999999978987"/>
    <n v="0.10444300758906679"/>
    <n v="0.11200910999944677"/>
    <n v="9.6968653535598956E-2"/>
    <x v="2"/>
    <n v="3.180653594687527E-2"/>
    <n v="9.255592824111987E-3"/>
    <n v="9.5449328072953907"/>
  </r>
  <r>
    <s v="13-07-747-1"/>
    <x v="9"/>
    <s v="."/>
    <n v="13001"/>
    <n v="23"/>
    <n v="1"/>
    <n v="10.199996948242187"/>
    <n v="15.299995422363281"/>
    <n v="3"/>
    <n v="7.1631539999543747E-2"/>
    <n v="8.6400584002347763E-2"/>
    <n v="0.11200910999944677"/>
    <n v="9.6968653535598956E-2"/>
    <x v="9"/>
    <n v="-2.9809500466651831E-2"/>
    <n v="-1.0812266789948489E-2"/>
    <n v="-11.150270108658475"/>
  </r>
  <r>
    <s v="13-07-747-1"/>
    <x v="9"/>
    <s v="."/>
    <n v="13001"/>
    <n v="23"/>
    <n v="3"/>
    <n v="11.899993896484375"/>
    <n v="17"/>
    <n v="2"/>
    <n v="0.10317299999951501"/>
    <n v="8.6400584002347763E-2"/>
    <n v="0.11200910999944677"/>
    <n v="9.6968653535598956E-2"/>
    <x v="9"/>
    <n v="1.7319595333194354E-3"/>
    <n v="-6.0810477899528002E-3"/>
    <n v="-6.271148013538558"/>
  </r>
  <r>
    <s v="13-07-747-1"/>
    <x v="9"/>
    <s v="."/>
    <n v="13001"/>
    <n v="23"/>
    <n v="4"/>
    <n v="8.899993896484375"/>
    <n v="11"/>
    <n v="2"/>
    <n v="3.2306999999946129E-2"/>
    <n v="8.6400584002347763E-2"/>
    <n v="0.11200910999944677"/>
    <n v="9.6968653535598956E-2"/>
    <x v="9"/>
    <n v="-6.913404046624945E-2"/>
    <n v="-1.6710947789888131E-2"/>
    <n v="-17.233350346308807"/>
  </r>
  <r>
    <s v="BG34/06E"/>
    <x v="10"/>
    <s v="."/>
    <n v="98"/>
    <n v="24"/>
    <n v="1"/>
    <n v="11"/>
    <n v="15.599998474121094"/>
    <n v="3"/>
    <n v="8.0308799999329494E-2"/>
    <n v="9.6163083022322418E-2"/>
    <n v="0.13246510981397888"/>
    <n v="9.6968653535598956E-2"/>
    <x v="10"/>
    <n v="-5.1350739301372864E-2"/>
    <n v="-8.1859532031718519E-3"/>
    <n v="-8.4418550786276931"/>
  </r>
  <r>
    <s v="BG34/06E"/>
    <x v="10"/>
    <s v="."/>
    <n v="98"/>
    <n v="24"/>
    <n v="2"/>
    <n v="9.5"/>
    <n v="13.5"/>
    <n v="2"/>
    <n v="5.1941249999799766E-2"/>
    <n v="9.6163083022322418E-2"/>
    <n v="0.13246510981397888"/>
    <n v="9.6968653535598956E-2"/>
    <x v="10"/>
    <n v="-7.9718289300902592E-2"/>
    <n v="-1.2441085703101311E-2"/>
    <n v="-12.830007687519309"/>
  </r>
  <r>
    <s v="BG34/06E"/>
    <x v="10"/>
    <s v="."/>
    <n v="98"/>
    <n v="24"/>
    <n v="3"/>
    <n v="14"/>
    <n v="19"/>
    <n v="1"/>
    <n v="0.15161999999872933"/>
    <n v="9.6163083022322418E-2"/>
    <n v="0.13246510981397888"/>
    <n v="9.6968653535598956E-2"/>
    <x v="10"/>
    <n v="1.9960460698026983E-2"/>
    <n v="2.5107267967381247E-3"/>
    <n v="2.5892148701604807"/>
  </r>
  <r>
    <s v="BG34/06E"/>
    <x v="10"/>
    <s v="."/>
    <n v="98"/>
    <n v="24"/>
    <n v="4"/>
    <n v="12.599998474121094"/>
    <n v="18.099990844726563"/>
    <n v="2"/>
    <n v="0.12383657999998832"/>
    <n v="9.6163083022322418E-2"/>
    <n v="0.13246510981397888"/>
    <n v="9.6968653535598956E-2"/>
    <x v="10"/>
    <n v="-7.8229593007140275E-3"/>
    <n v="-1.6567862030730266E-3"/>
    <n v="-1.708579156938371"/>
  </r>
  <r>
    <s v="BG34/06E"/>
    <x v="10"/>
    <s v="."/>
    <n v="98"/>
    <n v="24"/>
    <n v="5"/>
    <n v="12"/>
    <n v="17.5"/>
    <n v="3"/>
    <n v="0.11024999999972351"/>
    <n v="9.6163083022322418E-2"/>
    <n v="0.13246510981397888"/>
    <n v="9.6968653535598956E-2"/>
    <x v="10"/>
    <n v="-2.140953930097883E-2"/>
    <n v="-3.6947732031127473E-3"/>
    <n v="-3.8102758658563087"/>
  </r>
  <r>
    <s v="BG34/06E"/>
    <x v="10"/>
    <s v="."/>
    <n v="98"/>
    <n v="24"/>
    <n v="6"/>
    <n v="13"/>
    <n v="19.699996948242188"/>
    <n v="2"/>
    <n v="0.15135509999890928"/>
    <n v="9.6163083022322418E-2"/>
    <n v="0.13246510981397888"/>
    <n v="9.6968653535598956E-2"/>
    <x v="10"/>
    <n v="1.9695560698206938E-2"/>
    <n v="2.4709917967651179E-3"/>
    <n v="2.5482377105071095"/>
  </r>
  <r>
    <s v="04-02-14-2"/>
    <x v="25"/>
    <s v="."/>
    <n v="4001"/>
    <n v="24"/>
    <n v="1"/>
    <n v="11"/>
    <n v="15"/>
    <n v="3"/>
    <n v="7.4249999999665306E-2"/>
    <n v="9.1609026837085841E-2"/>
    <n v="0.13246510981397888"/>
    <n v="9.6968653535598956E-2"/>
    <x v="25"/>
    <n v="-5.2855483115800475E-2"/>
    <n v="-1.1144098486477939E-2"/>
    <n v="-11.492475227973275"/>
  </r>
  <r>
    <s v="04-02-14-2"/>
    <x v="25"/>
    <s v="."/>
    <n v="4001"/>
    <n v="24"/>
    <n v="2"/>
    <n v="6.2999992370605469"/>
    <n v="7.9599990844726562"/>
    <n v="2"/>
    <n v="1.1975342399978217E-2"/>
    <n v="9.1609026837085841E-2"/>
    <n v="0.13246510981397888"/>
    <n v="9.6968653535598956E-2"/>
    <x v="25"/>
    <n v="-0.11513014071548756"/>
    <n v="-2.0485297126431001E-2"/>
    <n v="-21.125689982805088"/>
  </r>
  <r>
    <s v="04-02-14-2"/>
    <x v="25"/>
    <s v="."/>
    <n v="4001"/>
    <n v="24"/>
    <n v="3"/>
    <n v="12.899993896484375"/>
    <n v="14.5"/>
    <n v="3"/>
    <n v="8.1366749999688182E-2"/>
    <n v="9.1609026837085841E-2"/>
    <n v="0.13246510981397888"/>
    <n v="9.6968653535598956E-2"/>
    <x v="25"/>
    <n v="-4.5738733115777599E-2"/>
    <n v="-1.0076585986474509E-2"/>
    <n v="-10.391591116375778"/>
  </r>
  <r>
    <s v="04-02-14-2"/>
    <x v="25"/>
    <s v="."/>
    <n v="4001"/>
    <n v="24"/>
    <n v="4"/>
    <n v="12.399993896484375"/>
    <n v="19.599990844726562"/>
    <n v="3"/>
    <n v="0.14290751999942586"/>
    <n v="9.1609026837085841E-2"/>
    <n v="0.13246510981397888"/>
    <n v="9.6968653535598956E-2"/>
    <x v="25"/>
    <n v="1.5802036883960091E-2"/>
    <n v="-8.4547048651385489E-4"/>
    <n v="-0.87190082123133461"/>
  </r>
  <r>
    <s v="04-02-14-2"/>
    <x v="25"/>
    <s v="."/>
    <n v="4001"/>
    <n v="24"/>
    <n v="5"/>
    <n v="13"/>
    <n v="16"/>
    <n v="2"/>
    <n v="9.9839999999858264E-2"/>
    <n v="9.1609026837085841E-2"/>
    <n v="0.13246510981397888"/>
    <n v="9.6968653535598956E-2"/>
    <x v="25"/>
    <n v="-2.7265483115607503E-2"/>
    <n v="-7.3055984864489939E-3"/>
    <n v="-7.5339795078901206"/>
  </r>
  <r>
    <s v="04-02-14-2"/>
    <x v="25"/>
    <s v="."/>
    <n v="4001"/>
    <n v="24"/>
    <n v="6"/>
    <n v="13.899993896484375"/>
    <n v="22.29998779296875"/>
    <n v="3"/>
    <n v="0.20736992999991344"/>
    <n v="9.1609026837085841E-2"/>
    <n v="0.13246510981397888"/>
    <n v="9.6968653535598956E-2"/>
    <x v="25"/>
    <n v="8.0264446884447671E-2"/>
    <n v="8.8238910135592825E-3"/>
    <n v="9.0997355246557809"/>
  </r>
  <r>
    <s v="13-02-44-1"/>
    <x v="12"/>
    <s v="."/>
    <n v="13001"/>
    <n v="24"/>
    <n v="1"/>
    <n v="13.299995422363281"/>
    <n v="26.29998779296875"/>
    <n v="2"/>
    <n v="0.27598430999933043"/>
    <n v="0.10740913444906025"/>
    <n v="0.13246510981397888"/>
    <n v="9.6968653535598956E-2"/>
    <x v="12"/>
    <n v="0.13307871927189024"/>
    <n v="2.6226096438860313E-2"/>
    <n v="27.04595297822944"/>
  </r>
  <r>
    <s v="13-02-44-1"/>
    <x v="12"/>
    <s v="."/>
    <n v="13001"/>
    <n v="24"/>
    <n v="2"/>
    <n v="14.199996948242187"/>
    <n v="22.699996948242188"/>
    <n v="3"/>
    <n v="0.21951353999975254"/>
    <n v="0.10740913444906025"/>
    <n v="0.13246510981397888"/>
    <n v="9.6968653535598956E-2"/>
    <x v="12"/>
    <n v="7.6607949272312362E-2"/>
    <n v="1.775548093892363E-2"/>
    <n v="18.310536747223441"/>
  </r>
  <r>
    <s v="13-02-44-1"/>
    <x v="12"/>
    <s v="."/>
    <n v="13001"/>
    <n v="24"/>
    <n v="3"/>
    <n v="13.599998474121094"/>
    <n v="21.699996948242188"/>
    <n v="3"/>
    <n v="0.19212311999945086"/>
    <n v="0.10740913444906025"/>
    <n v="0.13246510981397888"/>
    <n v="9.6968653535598956E-2"/>
    <x v="12"/>
    <n v="4.9217529272010688E-2"/>
    <n v="1.3646917938878379E-2"/>
    <n v="14.073535561539327"/>
  </r>
  <r>
    <s v="13-02-44-1"/>
    <x v="12"/>
    <s v="."/>
    <n v="13001"/>
    <n v="24"/>
    <n v="4"/>
    <n v="11.5"/>
    <n v="17.099990844726563"/>
    <n v="3"/>
    <n v="0.10088144999917859"/>
    <n v="0.10740913444906025"/>
    <n v="0.13246510981397888"/>
    <n v="9.6968653535598956E-2"/>
    <x v="12"/>
    <n v="-4.2024140728261591E-2"/>
    <n v="-3.9332561162462414E-5"/>
    <n v="-4.0562140164215763E-2"/>
  </r>
  <r>
    <s v="13-02-44-1"/>
    <x v="12"/>
    <s v="."/>
    <n v="13001"/>
    <n v="24"/>
    <n v="5"/>
    <n v="12.899993896484375"/>
    <n v="22.599990844726562"/>
    <n v="3"/>
    <n v="0.19766411999989941"/>
    <n v="0.10740913444906025"/>
    <n v="0.13246510981397888"/>
    <n v="9.6968653535598956E-2"/>
    <x v="12"/>
    <n v="5.4758529272459236E-2"/>
    <n v="1.4478067938945662E-2"/>
    <n v="14.930668222211109"/>
  </r>
  <r>
    <s v="13-02-44-1"/>
    <x v="12"/>
    <s v="."/>
    <n v="13001"/>
    <n v="24"/>
    <n v="6"/>
    <n v="10.899993896484375"/>
    <n v="15.199996948242187"/>
    <n v="3"/>
    <n v="7.5550079999629816E-2"/>
    <n v="0.10740913444906025"/>
    <n v="0.13246510981397888"/>
    <n v="9.6968653535598956E-2"/>
    <x v="12"/>
    <n v="-6.7355510727810361E-2"/>
    <n v="-3.839038061094778E-3"/>
    <n v="-3.9590506015280469"/>
  </r>
  <r>
    <s v="13-02-60-1"/>
    <x v="22"/>
    <s v="."/>
    <n v="13001"/>
    <n v="24"/>
    <n v="1"/>
    <n v="11"/>
    <n v="19.399993896484375"/>
    <n v="3"/>
    <n v="0.12419879999924888"/>
    <n v="0.10511133155825116"/>
    <n v="0.13246510981397888"/>
    <n v="9.6968653535598956E-2"/>
    <x v="22"/>
    <n v="-1.6408987837382205E-2"/>
    <n v="2.4242586379839893E-3"/>
    <n v="2.5000436219257183"/>
  </r>
  <r>
    <s v="13-02-60-1"/>
    <x v="22"/>
    <s v="."/>
    <n v="13001"/>
    <n v="24"/>
    <n v="2"/>
    <n v="14"/>
    <n v="20.29998779296875"/>
    <n v="3"/>
    <n v="0.17307779999828199"/>
    <n v="0.10511133155825116"/>
    <n v="0.13246510981397888"/>
    <n v="9.6968653535598956E-2"/>
    <x v="22"/>
    <n v="3.2470012161650907E-2"/>
    <n v="9.7561086378389547E-3"/>
    <n v="10.061095294323449"/>
  </r>
  <r>
    <s v="13-02-60-1"/>
    <x v="22"/>
    <s v="."/>
    <n v="13001"/>
    <n v="24"/>
    <n v="3"/>
    <n v="10.699996948242188"/>
    <n v="20.699996948242188"/>
    <n v="2"/>
    <n v="0.13754528999925242"/>
    <n v="0.10511133155825116"/>
    <n v="0.13246510981397888"/>
    <n v="9.6968653535598956E-2"/>
    <x v="22"/>
    <n v="-3.0624978373786638E-3"/>
    <n v="4.4262321379845201E-3"/>
    <n v="4.564601009293761"/>
  </r>
  <r>
    <s v="13-02-60-1"/>
    <x v="22"/>
    <s v="."/>
    <n v="13001"/>
    <n v="24"/>
    <n v="4"/>
    <n v="13.5"/>
    <n v="21.099990844726563"/>
    <n v="3"/>
    <n v="0.18031004999829747"/>
    <n v="0.10511133155825116"/>
    <n v="0.13246510981397888"/>
    <n v="9.6968653535598956E-2"/>
    <x v="22"/>
    <n v="3.9702262161666391E-2"/>
    <n v="1.0840946137841277E-2"/>
    <n v="11.179846004421798"/>
  </r>
  <r>
    <s v="13-02-60-1"/>
    <x v="22"/>
    <s v="."/>
    <n v="13001"/>
    <n v="24"/>
    <n v="5"/>
    <n v="13.899993896484375"/>
    <n v="20.79998779296875"/>
    <n v="3"/>
    <n v="0.18041087999881711"/>
    <n v="0.10511133155825116"/>
    <n v="0.13246510981397888"/>
    <n v="9.6968653535598956E-2"/>
    <x v="22"/>
    <n v="3.9803092162186027E-2"/>
    <n v="1.0856070637919223E-2"/>
    <n v="11.195443312960681"/>
  </r>
  <r>
    <s v="13-02-60-1"/>
    <x v="22"/>
    <s v="."/>
    <n v="13001"/>
    <n v="24"/>
    <n v="6"/>
    <n v="13"/>
    <n v="18.29998779296875"/>
    <n v="3"/>
    <n v="0.1306070999999065"/>
    <n v="0.10511133155825116"/>
    <n v="0.13246510981397888"/>
    <n v="9.6968653535598956E-2"/>
    <x v="22"/>
    <n v="-1.0000687836724587E-2"/>
    <n v="3.3855036380826321E-3"/>
    <n v="3.4913381950175806"/>
  </r>
  <r>
    <s v="13-02-70-1"/>
    <x v="0"/>
    <s v="."/>
    <n v="13001"/>
    <n v="24"/>
    <n v="1"/>
    <n v="9.899993896484375"/>
    <n v="14.299995422363281"/>
    <n v="3"/>
    <n v="6.0733529999652092E-2"/>
    <n v="7.5520470880098514E-2"/>
    <n v="0.13246510981397888"/>
    <n v="9.6968653535598956E-2"/>
    <x v="0"/>
    <n v="-5.0283397158826362E-2"/>
    <n v="-2.0411419167124217E-2"/>
    <n v="-21.049502517461288"/>
  </r>
  <r>
    <s v="13-02-70-1"/>
    <x v="0"/>
    <s v="."/>
    <n v="13001"/>
    <n v="24"/>
    <n v="2"/>
    <n v="9.6999969482421875"/>
    <n v="12.199996948242188"/>
    <n v="3"/>
    <n v="4.3312439999681374E-2"/>
    <n v="7.5520470880098514E-2"/>
    <n v="0.13246510981397888"/>
    <n v="9.6968653535598956E-2"/>
    <x v="0"/>
    <n v="-6.770448715879708E-2"/>
    <n v="-2.3024582667119826E-2"/>
    <n v="-23.7443563745753"/>
  </r>
  <r>
    <s v="13-02-70-1"/>
    <x v="0"/>
    <s v="."/>
    <n v="13001"/>
    <n v="24"/>
    <n v="3"/>
    <n v="12"/>
    <n v="21.599990844726562"/>
    <n v="3"/>
    <n v="0.16796159999830707"/>
    <n v="7.5520470880098514E-2"/>
    <n v="0.13246510981397888"/>
    <n v="9.6968653535598956E-2"/>
    <x v="0"/>
    <n v="5.6944672839828625E-2"/>
    <n v="-4.3272086673259713E-3"/>
    <n v="-4.4624819563338312"/>
  </r>
  <r>
    <s v="13-02-70-1"/>
    <x v="0"/>
    <s v="."/>
    <n v="13001"/>
    <n v="24"/>
    <n v="4"/>
    <n v="12"/>
    <n v="16.599990844726562"/>
    <n v="3"/>
    <n v="9.9201599999105383E-2"/>
    <n v="7.5520470880098514E-2"/>
    <n v="0.13246510981397888"/>
    <n v="9.6968653535598956E-2"/>
    <x v="0"/>
    <n v="-1.1815327159373057E-2"/>
    <n v="-1.4641208667206224E-2"/>
    <n v="-15.098908908569271"/>
  </r>
  <r>
    <s v="13-02-70-1"/>
    <x v="0"/>
    <s v="."/>
    <n v="13001"/>
    <n v="24"/>
    <n v="5"/>
    <n v="11.5"/>
    <n v="17.099990844726563"/>
    <n v="3"/>
    <n v="0.10088144999917859"/>
    <n v="7.5520470880098514E-2"/>
    <n v="0.13246510981397888"/>
    <n v="9.6968653535598956E-2"/>
    <x v="0"/>
    <n v="-1.0135477159299855E-2"/>
    <n v="-1.4389231167195243E-2"/>
    <n v="-14.839054315539911"/>
  </r>
  <r>
    <s v="13-02-70-1"/>
    <x v="0"/>
    <s v="."/>
    <n v="13001"/>
    <n v="24"/>
    <n v="6"/>
    <n v="14"/>
    <n v="23.199996948242188"/>
    <n v="3"/>
    <n v="0.22606079999968642"/>
    <n v="7.5520470880098514E-2"/>
    <n v="0.13246510981397888"/>
    <n v="9.6968653535598956E-2"/>
    <x v="0"/>
    <n v="0.115043872841208"/>
    <n v="4.3876713328809339E-3"/>
    <n v="4.5248347511292808"/>
  </r>
  <r>
    <s v="04-02-135-1"/>
    <x v="16"/>
    <s v="."/>
    <n v="4001"/>
    <n v="24"/>
    <n v="1"/>
    <n v="14.299995422363281"/>
    <n v="25"/>
    <n v="3"/>
    <n v="0.26812499999869033"/>
    <n v="9.9058132742342403E-2"/>
    <n v="0.13246510981397888"/>
    <n v="9.6968653535598956E-2"/>
    <x v="16"/>
    <n v="0.13357041097796801"/>
    <n v="2.1289249170741268E-2"/>
    <n v="21.954774449792271"/>
  </r>
  <r>
    <s v="04-02-135-1"/>
    <x v="16"/>
    <s v="."/>
    <n v="4001"/>
    <n v="24"/>
    <n v="2"/>
    <n v="12.399993896484375"/>
    <n v="13.899993896484375"/>
    <n v="3"/>
    <n v="7.1874119999847608E-2"/>
    <n v="9.9058132742342403E-2"/>
    <n v="0.13246510981397888"/>
    <n v="9.6968653535598956E-2"/>
    <x v="16"/>
    <n v="-6.2680469020874721E-2"/>
    <n v="-8.14838282908514E-3"/>
    <n v="-8.4031102134399767"/>
  </r>
  <r>
    <s v="04-02-135-1"/>
    <x v="16"/>
    <s v="."/>
    <n v="4001"/>
    <n v="24"/>
    <n v="3"/>
    <n v="13.899993896484375"/>
    <n v="17.399993896484375"/>
    <n v="3"/>
    <n v="0.12625091999871074"/>
    <n v="9.9058132742342403E-2"/>
    <n v="0.13246510981397888"/>
    <n v="9.6968653535598956E-2"/>
    <x v="16"/>
    <n v="-8.3036690220115866E-3"/>
    <n v="8.1371707443302077E-6"/>
    <n v="8.3915476266182287E-3"/>
  </r>
  <r>
    <s v="04-02-135-1"/>
    <x v="16"/>
    <s v="."/>
    <n v="4001"/>
    <n v="24"/>
    <n v="4"/>
    <n v="14.5"/>
    <n v="17.199996948242187"/>
    <n v="2"/>
    <n v="0.12869039999895904"/>
    <n v="9.9058132742342403E-2"/>
    <n v="0.13246510981397888"/>
    <n v="9.6968653535598956E-2"/>
    <x v="16"/>
    <n v="-5.8641890217632914E-3"/>
    <n v="3.7405917078157447E-4"/>
    <n v="0.38575267072698971"/>
  </r>
  <r>
    <s v="04-02-135-1"/>
    <x v="16"/>
    <s v="."/>
    <n v="4001"/>
    <n v="24"/>
    <n v="5"/>
    <n v="11.599998474121094"/>
    <n v="16.199996948242187"/>
    <n v="3"/>
    <n v="9.1329119999500108E-2"/>
    <n v="9.9058132742342403E-2"/>
    <n v="0.13246510981397888"/>
    <n v="9.6968653535598956E-2"/>
    <x v="16"/>
    <n v="-4.3225469021222221E-2"/>
    <n v="-5.2301328291372642E-3"/>
    <n v="-5.3936325177673909"/>
  </r>
  <r>
    <s v="04-02-135-1"/>
    <x v="16"/>
    <s v="."/>
    <n v="4001"/>
    <n v="24"/>
    <n v="6"/>
    <n v="12.5"/>
    <n v="19.699996948242188"/>
    <n v="3"/>
    <n v="0.14553374999923108"/>
    <n v="9.9058132742342403E-2"/>
    <n v="0.13246510981397888"/>
    <n v="9.6968653535598956E-2"/>
    <x v="16"/>
    <n v="1.0979160978508748E-2"/>
    <n v="2.9005616708223806E-3"/>
    <n v="2.9912364099781295"/>
  </r>
  <r>
    <s v="13-02-777-1"/>
    <x v="4"/>
    <s v="13-240"/>
    <n v="13001"/>
    <n v="24"/>
    <n v="2"/>
    <n v="10.399993896484375"/>
    <n v="17.5"/>
    <n v="3"/>
    <n v="9.5549999999093416E-2"/>
    <n v="9.3022092243769838E-2"/>
    <n v="0.13246510981397888"/>
    <n v="9.6968653535598956E-2"/>
    <x v="4"/>
    <n v="-3.2968548523056349E-2"/>
    <n v="-7.3132190535559229E-3"/>
    <n v="-7.5418383022830229"/>
  </r>
  <r>
    <s v="13-02-777-1"/>
    <x v="4"/>
    <s v="13-240"/>
    <n v="13001"/>
    <n v="24"/>
    <n v="3"/>
    <n v="11.899993896484375"/>
    <n v="19.399993896484375"/>
    <n v="2"/>
    <n v="0.13436051999997289"/>
    <n v="9.3022092243769838E-2"/>
    <n v="0.13246510981397888"/>
    <n v="9.6968653535598956E-2"/>
    <x v="4"/>
    <n v="5.8419714778231296E-3"/>
    <n v="-1.491641053424001E-3"/>
    <n v="-1.5382713887806976"/>
  </r>
  <r>
    <s v="13-02-777-1"/>
    <x v="4"/>
    <s v="13-240"/>
    <n v="13001"/>
    <n v="24"/>
    <n v="4"/>
    <n v="13.199996948242188"/>
    <n v="19.79998779296875"/>
    <n v="3"/>
    <n v="0.15524783999899228"/>
    <n v="9.3022092243769838E-2"/>
    <n v="0.13246510981397888"/>
    <n v="9.6968653535598956E-2"/>
    <x v="4"/>
    <n v="2.6729291476842512E-2"/>
    <n v="1.6414569464289065E-3"/>
    <n v="1.692770690918481"/>
  </r>
  <r>
    <s v="13-02-777-1"/>
    <x v="4"/>
    <s v="13-240"/>
    <n v="13001"/>
    <n v="24"/>
    <n v="5"/>
    <n v="13.199996948242188"/>
    <n v="20.5"/>
    <n v="3"/>
    <n v="0.16641899999922316"/>
    <n v="9.3022092243769838E-2"/>
    <n v="0.13246510981397888"/>
    <n v="9.6968653535598956E-2"/>
    <x v="4"/>
    <n v="3.7900451477073396E-2"/>
    <n v="3.3171309464635388E-3"/>
    <n v="3.4208280980675472"/>
  </r>
  <r>
    <s v="13-02-777-1"/>
    <x v="4"/>
    <s v="13-240"/>
    <n v="13001"/>
    <n v="24"/>
    <n v="6"/>
    <n v="12"/>
    <n v="14.399993896484375"/>
    <n v="3"/>
    <n v="7.4649599999247584E-2"/>
    <n v="9.3022092243769838E-2"/>
    <n v="0.13246510981397888"/>
    <n v="9.6968653535598956E-2"/>
    <x v="4"/>
    <n v="-5.386894852290218E-2"/>
    <n v="-1.0448279053532796E-2"/>
    <n v="-10.77490371638195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5">
  <r>
    <x v="0"/>
    <n v="1302701"/>
    <s v="."/>
    <n v="13001"/>
    <x v="0"/>
    <n v="6"/>
    <n v="8.7999954223632812"/>
    <n v="20.399993896484375"/>
    <n v="3"/>
    <n v="0.10986623999997391"/>
    <n v="210"/>
    <n v="7.5520470880098514E-2"/>
    <n v="29"/>
    <n v="0.1295142799996635"/>
    <n v="9.6968653535598956E-2"/>
    <n v="-2.1448182655500442E-2"/>
    <n v="1.8001426558108546E-3"/>
    <n v="-1.2598888194928637E-2"/>
    <n v="-12.992743258318376"/>
    <n v="498"/>
    <n v="1"/>
    <n v="6"/>
    <s v="."/>
    <n v="0"/>
    <n v="0"/>
    <n v="1"/>
    <n v="1.2"/>
    <n v="0"/>
    <x v="0"/>
  </r>
  <r>
    <x v="1"/>
    <n v="13021781"/>
    <s v="."/>
    <n v="13001"/>
    <x v="0"/>
    <n v="6"/>
    <n v="9.25"/>
    <n v="23"/>
    <n v="3"/>
    <n v="0.14679749999959313"/>
    <n v="80"/>
    <n v="0.10811033297401863"/>
    <n v="8"/>
    <n v="0.1295142799996635"/>
    <n v="9.6968653535598956E-2"/>
    <n v="1.1141679438419677E-2"/>
    <n v="6.1415405615099505E-3"/>
    <n v="7.6062387472782987E-3"/>
    <n v="7.8440181130141298"/>
    <n v="151"/>
    <n v="1"/>
    <n v="4"/>
    <s v="Top200"/>
    <n v="1"/>
    <n v="1"/>
    <n v="1"/>
    <n v="1.2"/>
    <n v="0"/>
    <x v="1"/>
  </r>
  <r>
    <x v="2"/>
    <n v="13028041"/>
    <s v="13-243"/>
    <n v="13001"/>
    <x v="0"/>
    <n v="1"/>
    <n v="9.25"/>
    <n v="21.79998779296875"/>
    <n v="3"/>
    <n v="0.13187909999942349"/>
    <n v="121"/>
    <n v="0.10444300758906679"/>
    <n v="12"/>
    <n v="0.1295142799996635"/>
    <n v="9.6968653535598956E-2"/>
    <n v="7.4743540534678299E-3"/>
    <n v="-5.1095340537078426E-3"/>
    <n v="3.7181823240245212E-3"/>
    <n v="3.8344167815628261"/>
    <n v="197"/>
    <n v="1"/>
    <n v="3"/>
    <s v="Top200"/>
    <n v="1"/>
    <n v="1"/>
    <n v="1"/>
    <n v="1.2"/>
    <n v="0"/>
    <x v="1"/>
  </r>
  <r>
    <x v="3"/>
    <n v="997"/>
    <s v="."/>
    <n v="98"/>
    <x v="1"/>
    <n v="1"/>
    <n v="8"/>
    <n v="20.29998779296875"/>
    <n v="3"/>
    <n v="9.8901599999408063E-2"/>
    <n v="271"/>
    <n v="4.57339208466538E-2"/>
    <n v="32"/>
    <n v="8.2799959999382125E-2"/>
    <n v="9.6968653535598956E-2"/>
    <n v="-5.1234732688945156E-2"/>
    <n v="6.7336372688971094E-2"/>
    <n v="-2.0640383710021429E-2"/>
    <n v="-21.285624743096971"/>
    <n v="537"/>
    <n v="1"/>
    <n v="2"/>
    <s v="."/>
    <n v="0"/>
    <n v="1"/>
    <n v="1"/>
    <n v="1.2"/>
    <n v="0"/>
    <x v="2"/>
  </r>
  <r>
    <x v="4"/>
    <n v="13027771"/>
    <s v="13-240"/>
    <n v="13001"/>
    <x v="1"/>
    <n v="4"/>
    <n v="4.3499984741210938"/>
    <n v="8"/>
    <n v="3"/>
    <n v="8.3519999999452921E-3"/>
    <n v="545"/>
    <n v="9.3022092243769838E-2"/>
    <n v="21"/>
    <n v="8.2799959999382125E-2"/>
    <n v="9.6968653535598956E-2"/>
    <n v="-3.9465612918291176E-3"/>
    <n v="-7.0501398707607701E-2"/>
    <n v="-1.2943146581238624E-2"/>
    <n v="-13.347763539365802"/>
    <n v="499"/>
    <n v="1"/>
    <n v="27"/>
    <s v="."/>
    <n v="0"/>
    <n v="0"/>
    <n v="1"/>
    <n v="1.2"/>
    <n v="0"/>
    <x v="0"/>
  </r>
  <r>
    <x v="5"/>
    <n v="13027881"/>
    <s v="13-251"/>
    <n v="13001"/>
    <x v="1"/>
    <n v="6"/>
    <n v="9.899993896484375"/>
    <n v="21.79998779296875"/>
    <n v="2"/>
    <n v="0.14114627999879303"/>
    <n v="95"/>
    <n v="0.10877580200348418"/>
    <n v="7"/>
    <n v="8.2799959999382125E-2"/>
    <n v="9.6968653535598956E-2"/>
    <n v="1.180714846788522E-2"/>
    <n v="4.6539171531525689E-2"/>
    <n v="1.4065164810459985E-2"/>
    <n v="14.50485728905827"/>
    <n v="72"/>
    <n v="1"/>
    <n v="6"/>
    <s v="Top100"/>
    <n v="1"/>
    <n v="0"/>
    <n v="1"/>
    <n v="1"/>
    <n v="1"/>
    <x v="3"/>
  </r>
  <r>
    <x v="3"/>
    <n v="997"/>
    <s v="."/>
    <n v="98"/>
    <x v="2"/>
    <n v="4"/>
    <n v="9.1999969482421875"/>
    <n v="12.799995422363281"/>
    <n v="3"/>
    <n v="4.5219839999845135E-2"/>
    <n v="485"/>
    <n v="4.57339208466538E-2"/>
    <n v="32"/>
    <n v="8.8418635999532091E-2"/>
    <n v="9.6968653535598956E-2"/>
    <n v="-5.1234732688945156E-2"/>
    <n v="8.0359366892581996E-3"/>
    <n v="-2.9535449109978362E-2"/>
    <n v="-30.458759643533011"/>
    <n v="554"/>
    <n v="1"/>
    <n v="9"/>
    <s v="."/>
    <n v="0"/>
    <n v="0"/>
    <n v="1"/>
    <n v="1.2"/>
    <n v="0"/>
    <x v="0"/>
  </r>
  <r>
    <x v="6"/>
    <n v="998"/>
    <s v="."/>
    <n v="98"/>
    <x v="2"/>
    <n v="1"/>
    <n v="9.75"/>
    <n v="20.599990844726562"/>
    <n v="3"/>
    <n v="0.12412529999983235"/>
    <n v="151"/>
    <n v="6.5476370204997289E-2"/>
    <n v="31"/>
    <n v="8.8418635999532091E-2"/>
    <n v="9.6968653535598956E-2"/>
    <n v="-3.1492283330601667E-2"/>
    <n v="6.7198947330901926E-2"/>
    <n v="-8.815527898725712E-3"/>
    <n v="-9.0911109696798782"/>
    <n v="454"/>
    <n v="1"/>
    <n v="2"/>
    <s v="."/>
    <n v="0"/>
    <n v="1"/>
    <n v="1"/>
    <n v="1.2"/>
    <n v="0"/>
    <x v="2"/>
  </r>
  <r>
    <x v="6"/>
    <n v="998"/>
    <s v="."/>
    <n v="98"/>
    <x v="2"/>
    <n v="5"/>
    <n v="9.7999954223632812"/>
    <n v="17.5"/>
    <n v="3"/>
    <n v="9.0037499999198189E-2"/>
    <n v="315"/>
    <n v="6.5476370204997289E-2"/>
    <n v="31"/>
    <n v="8.8418635999532091E-2"/>
    <n v="9.6968653535598956E-2"/>
    <n v="-3.1492283330601667E-2"/>
    <n v="3.3111147330267765E-2"/>
    <n v="-1.3928697898820836E-2"/>
    <n v="-14.364124272084853"/>
    <n v="506"/>
    <n v="2"/>
    <n v="6"/>
    <s v="."/>
    <n v="0"/>
    <n v="0"/>
    <n v="1"/>
    <n v="1.2"/>
    <n v="0"/>
    <x v="0"/>
  </r>
  <r>
    <x v="6"/>
    <n v="998"/>
    <s v="."/>
    <n v="98"/>
    <x v="2"/>
    <n v="4"/>
    <n v="9.399993896484375"/>
    <n v="17.29998779296875"/>
    <n v="3"/>
    <n v="8.4399779999330349E-2"/>
    <n v="335"/>
    <n v="6.5476370204997289E-2"/>
    <n v="31"/>
    <n v="8.8418635999532091E-2"/>
    <n v="9.6968653535598956E-2"/>
    <n v="-3.1492283330601667E-2"/>
    <n v="2.7473427330399924E-2"/>
    <n v="-1.4774355898801012E-2"/>
    <n v="-15.23621846865913"/>
    <n v="514"/>
    <n v="3"/>
    <n v="9"/>
    <s v="."/>
    <n v="0"/>
    <n v="0"/>
    <n v="0"/>
    <n v="1.2"/>
    <n v="0"/>
    <x v="4"/>
  </r>
  <r>
    <x v="6"/>
    <n v="998"/>
    <s v="."/>
    <n v="98"/>
    <x v="2"/>
    <n v="2"/>
    <n v="8.1999969482421875"/>
    <n v="14.599998474121094"/>
    <n v="3"/>
    <n v="5.2437359999657929E-2"/>
    <n v="465"/>
    <n v="6.5476370204997289E-2"/>
    <n v="31"/>
    <n v="8.8418635999532091E-2"/>
    <n v="9.6968653535598956E-2"/>
    <n v="-3.1492283330601667E-2"/>
    <n v="-4.4889926692724957E-3"/>
    <n v="-1.9568718898751874E-2"/>
    <n v="-20.180458514428935"/>
    <n v="532"/>
    <n v="4"/>
    <n v="14"/>
    <s v="."/>
    <n v="0"/>
    <n v="0"/>
    <n v="0"/>
    <n v="1.2"/>
    <n v="0"/>
    <x v="4"/>
  </r>
  <r>
    <x v="6"/>
    <n v="998"/>
    <s v="."/>
    <n v="98"/>
    <x v="2"/>
    <n v="6"/>
    <n v="8.8499984741210937"/>
    <n v="13.5"/>
    <n v="3"/>
    <n v="4.8387374999947497E-2"/>
    <n v="478"/>
    <n v="6.5476370204997289E-2"/>
    <n v="31"/>
    <n v="8.8418635999532091E-2"/>
    <n v="9.6968653535598956E-2"/>
    <n v="-3.1492283330601667E-2"/>
    <n v="-8.5389776689829278E-3"/>
    <n v="-2.0176216648708438E-2"/>
    <n v="-20.806947310350537"/>
    <n v="533"/>
    <n v="5"/>
    <n v="15"/>
    <s v="."/>
    <n v="0"/>
    <n v="0"/>
    <n v="0"/>
    <n v="1.2"/>
    <n v="0"/>
    <x v="4"/>
  </r>
  <r>
    <x v="6"/>
    <n v="998"/>
    <s v="."/>
    <n v="98"/>
    <x v="2"/>
    <n v="3"/>
    <n v="5"/>
    <n v="6"/>
    <n v="2"/>
    <n v="5.3999999999518877E-3"/>
    <n v="550"/>
    <n v="6.5476370204997289E-2"/>
    <n v="31"/>
    <n v="8.8418635999532091E-2"/>
    <n v="9.6968653535598956E-2"/>
    <n v="-3.1492283330601667E-2"/>
    <n v="-5.1526352668978551E-2"/>
    <n v="-2.6624322898707781E-2"/>
    <n v="-27.45662843398512"/>
    <n v="548"/>
    <n v="6"/>
    <n v="17"/>
    <s v="."/>
    <n v="0"/>
    <n v="0"/>
    <n v="0"/>
    <n v="1"/>
    <n v="0"/>
    <x v="5"/>
  </r>
  <r>
    <x v="7"/>
    <n v="13027791"/>
    <s v="13-241"/>
    <n v="13001"/>
    <x v="2"/>
    <n v="1"/>
    <n v="10.549995422363281"/>
    <n v="19.899993896484375"/>
    <n v="3"/>
    <n v="0.12533716499820002"/>
    <n v="145"/>
    <n v="8.3757013329441451E-2"/>
    <n v="26"/>
    <n v="8.8418635999532091E-2"/>
    <n v="9.6968653535598956E-2"/>
    <n v="-1.3211640206157504E-2"/>
    <n v="5.0130169204825437E-2"/>
    <n v="-4.0745874297068701E-4"/>
    <n v="-0.42019635017526724"/>
    <n v="291"/>
    <n v="1"/>
    <n v="3"/>
    <s v="."/>
    <n v="0"/>
    <n v="1"/>
    <n v="1"/>
    <n v="1.2"/>
    <n v="0"/>
    <x v="2"/>
  </r>
  <r>
    <x v="7"/>
    <n v="13027791"/>
    <s v="13-241"/>
    <n v="13001"/>
    <x v="2"/>
    <n v="5"/>
    <n v="10.049995422363281"/>
    <n v="19"/>
    <n v="2"/>
    <n v="0.10884149999947113"/>
    <n v="217"/>
    <n v="8.3757013329441451E-2"/>
    <n v="26"/>
    <n v="8.8418635999532091E-2"/>
    <n v="9.6968653535598956E-2"/>
    <n v="-1.3211640206157504E-2"/>
    <n v="3.3634504206096538E-2"/>
    <n v="-2.8818084927800221E-3"/>
    <n v="-2.9718969870217467"/>
    <n v="339"/>
    <n v="2"/>
    <n v="5"/>
    <s v="."/>
    <n v="0"/>
    <n v="1"/>
    <n v="1"/>
    <n v="1"/>
    <n v="0"/>
    <x v="6"/>
  </r>
  <r>
    <x v="7"/>
    <n v="13027791"/>
    <s v="13-241"/>
    <n v="13001"/>
    <x v="2"/>
    <n v="2"/>
    <n v="9.9499969482421875"/>
    <n v="17.5"/>
    <n v="3"/>
    <n v="9.1415624999171996E-2"/>
    <n v="303"/>
    <n v="8.3757013329441451E-2"/>
    <n v="26"/>
    <n v="8.8418635999532091E-2"/>
    <n v="9.6968653535598956E-2"/>
    <n v="-1.3211640206157504E-2"/>
    <n v="1.6208629205797409E-2"/>
    <n v="-5.4956897428248917E-3"/>
    <n v="-5.6674910318387832"/>
    <n v="395"/>
    <n v="3"/>
    <n v="8"/>
    <s v="."/>
    <n v="0"/>
    <n v="0"/>
    <n v="0"/>
    <n v="1.2"/>
    <n v="0"/>
    <x v="4"/>
  </r>
  <r>
    <x v="7"/>
    <n v="13027791"/>
    <s v="13-241"/>
    <n v="13001"/>
    <x v="2"/>
    <n v="3"/>
    <n v="9.649993896484375"/>
    <n v="17.29998779296875"/>
    <n v="2"/>
    <n v="8.6644454999259324E-2"/>
    <n v="329"/>
    <n v="8.3757013329441451E-2"/>
    <n v="26"/>
    <n v="8.8418635999532091E-2"/>
    <n v="9.6968653535598956E-2"/>
    <n v="-1.3211640206157504E-2"/>
    <n v="1.1437459205884737E-2"/>
    <n v="-6.2113652428117914E-3"/>
    <n v="-6.4055393329056454"/>
    <n v="413"/>
    <n v="4"/>
    <n v="10"/>
    <s v="."/>
    <n v="0"/>
    <n v="0"/>
    <n v="0"/>
    <n v="1"/>
    <n v="0"/>
    <x v="5"/>
  </r>
  <r>
    <x v="5"/>
    <n v="13027881"/>
    <s v="13-251"/>
    <n v="13001"/>
    <x v="2"/>
    <n v="4"/>
    <n v="9"/>
    <n v="24.199996948242188"/>
    <n v="2"/>
    <n v="0.15812279999954626"/>
    <n v="60"/>
    <n v="0.10877580200348418"/>
    <n v="7"/>
    <n v="8.8418635999532091E-2"/>
    <n v="9.6968653535598956E-2"/>
    <n v="1.180714846788522E-2"/>
    <n v="5.7897015532128948E-2"/>
    <n v="1.5768841410550474E-2"/>
    <n v="16.26179268825409"/>
    <n v="57"/>
    <n v="1"/>
    <n v="3"/>
    <s v="Top100"/>
    <n v="1"/>
    <n v="1"/>
    <n v="1"/>
    <n v="1"/>
    <n v="1"/>
    <x v="7"/>
  </r>
  <r>
    <x v="5"/>
    <n v="13027881"/>
    <s v="13-251"/>
    <n v="13001"/>
    <x v="2"/>
    <n v="2"/>
    <n v="5.5"/>
    <n v="8"/>
    <n v="3"/>
    <n v="1.0559999999941283E-2"/>
    <n v="542"/>
    <n v="0.10877580200348418"/>
    <n v="7"/>
    <n v="8.8418635999532091E-2"/>
    <n v="9.6968653535598956E-2"/>
    <n v="1.180714846788522E-2"/>
    <n v="-8.9665784467476042E-2"/>
    <n v="-6.3655785893902738E-3"/>
    <n v="-6.5645735578388269"/>
    <n v="417"/>
    <n v="2"/>
    <n v="23"/>
    <s v="."/>
    <n v="1"/>
    <n v="0"/>
    <n v="1"/>
    <n v="1.2"/>
    <n v="0"/>
    <x v="2"/>
  </r>
  <r>
    <x v="8"/>
    <n v="160222441"/>
    <s v="."/>
    <n v="16001"/>
    <x v="2"/>
    <n v="4"/>
    <n v="12.349998474121094"/>
    <n v="22.79998779296875"/>
    <n v="2"/>
    <n v="0.19260071999997308"/>
    <n v="18"/>
    <n v="9.5739508092517467E-2"/>
    <n v="19"/>
    <n v="8.8418635999532091E-2"/>
    <n v="9.6968653535598956E-2"/>
    <n v="-1.2291454430814891E-3"/>
    <n v="0.10541122944352248"/>
    <n v="1.5074197150679477E-2"/>
    <n v="15.545433086936145"/>
    <n v="58"/>
    <n v="1"/>
    <n v="1"/>
    <s v="Top100"/>
    <n v="0"/>
    <n v="1"/>
    <n v="1"/>
    <n v="1"/>
    <n v="1"/>
    <x v="3"/>
  </r>
  <r>
    <x v="8"/>
    <n v="160222441"/>
    <s v="."/>
    <n v="16001"/>
    <x v="2"/>
    <n v="5"/>
    <n v="9.899993896484375"/>
    <n v="18.599990844726562"/>
    <n v="3"/>
    <n v="0.102750119999655"/>
    <n v="243"/>
    <n v="9.5739508092517467E-2"/>
    <n v="19"/>
    <n v="8.8418635999532091E-2"/>
    <n v="9.6968653535598956E-2"/>
    <n v="-1.2291454430814891E-3"/>
    <n v="1.5560629443204396E-2"/>
    <n v="1.5966071506317661E-3"/>
    <n v="1.6465188413136236"/>
    <n v="241"/>
    <n v="2"/>
    <n v="6"/>
    <s v="."/>
    <n v="0"/>
    <n v="0"/>
    <n v="1"/>
    <n v="1.2"/>
    <n v="0"/>
    <x v="0"/>
  </r>
  <r>
    <x v="6"/>
    <n v="998"/>
    <s v="."/>
    <n v="98"/>
    <x v="3"/>
    <n v="1"/>
    <n v="9.1999969482421875"/>
    <n v="18.699996948242188"/>
    <n v="3"/>
    <n v="9.6514439999737078E-2"/>
    <n v="287"/>
    <n v="6.5476370204997289E-2"/>
    <n v="31"/>
    <n v="7.9756469999665569E-2"/>
    <n v="9.6968653535598956E-2"/>
    <n v="-3.1492283330601667E-2"/>
    <n v="4.8250253330673176E-2"/>
    <n v="-1.1657831998760023E-2"/>
    <n v="-12.022268613310404"/>
    <n v="489"/>
    <n v="1"/>
    <n v="4"/>
    <s v="."/>
    <n v="0"/>
    <n v="1"/>
    <n v="1"/>
    <n v="1.2"/>
    <n v="0"/>
    <x v="2"/>
  </r>
  <r>
    <x v="7"/>
    <n v="13027791"/>
    <s v="13-241"/>
    <n v="13001"/>
    <x v="3"/>
    <n v="5"/>
    <n v="10.199996948242187"/>
    <n v="19.79998779296875"/>
    <n v="2"/>
    <n v="0.11996423999971739"/>
    <n v="166"/>
    <n v="8.3757013329441451E-2"/>
    <n v="26"/>
    <n v="7.9756469999665569E-2"/>
    <n v="9.6968653535598956E-2"/>
    <n v="-1.3211640206157504E-2"/>
    <n v="5.3419410206209328E-2"/>
    <n v="8.5927407236896514E-5"/>
    <n v="8.8613592232000007E-2"/>
    <n v="278"/>
    <n v="1"/>
    <n v="2"/>
    <s v="."/>
    <n v="0"/>
    <n v="1"/>
    <n v="1"/>
    <n v="1"/>
    <n v="0"/>
    <x v="6"/>
  </r>
  <r>
    <x v="7"/>
    <n v="13027791"/>
    <s v="13-241"/>
    <n v="13001"/>
    <x v="3"/>
    <n v="4"/>
    <n v="11"/>
    <n v="16.79998779296875"/>
    <n v="1"/>
    <n v="9.313919999931386E-2"/>
    <n v="295"/>
    <n v="8.3757013329441451E-2"/>
    <n v="26"/>
    <n v="7.9756469999665569E-2"/>
    <n v="9.6968653535598956E-2"/>
    <n v="-1.3211640206157504E-2"/>
    <n v="2.6594370205805795E-2"/>
    <n v="-3.9378285928236331E-3"/>
    <n v="-4.0609294336318538"/>
    <n v="367"/>
    <n v="2"/>
    <n v="7"/>
    <s v="."/>
    <n v="0"/>
    <n v="0"/>
    <n v="1"/>
    <n v="0"/>
    <n v="0"/>
    <x v="5"/>
  </r>
  <r>
    <x v="9"/>
    <n v="13077471"/>
    <s v="."/>
    <n v="13001"/>
    <x v="3"/>
    <n v="1"/>
    <n v="4.8999977111816406"/>
    <n v="8"/>
    <n v="3"/>
    <n v="9.4079999998939456E-3"/>
    <n v="543"/>
    <n v="8.6400584002347763E-2"/>
    <n v="25"/>
    <n v="7.9756469999665569E-2"/>
    <n v="9.6968653535598956E-2"/>
    <n v="-1.0568069533251193E-2"/>
    <n v="-5.9780400466520431E-2"/>
    <n v="-1.5307901789928779E-2"/>
    <n v="-15.786443589534809"/>
    <n v="518"/>
    <n v="1"/>
    <n v="12"/>
    <s v="."/>
    <n v="0"/>
    <n v="0"/>
    <n v="1"/>
    <n v="1.2"/>
    <n v="0"/>
    <x v="0"/>
  </r>
  <r>
    <x v="10"/>
    <n v="3406"/>
    <s v="."/>
    <n v="98"/>
    <x v="4"/>
    <n v="2"/>
    <n v="9.7999954223632812"/>
    <n v="19.099990844726563"/>
    <n v="3"/>
    <n v="0.10725413999989541"/>
    <n v="222"/>
    <n v="9.6163083022322418E-2"/>
    <n v="18"/>
    <n v="9.647887649956223E-2"/>
    <n v="9.6968653535598956E-2"/>
    <n v="-8.0557051327653784E-4"/>
    <n v="1.1580834013609723E-2"/>
    <n v="1.2537827940755357E-3"/>
    <n v="1.2929774193628969"/>
    <n v="248"/>
    <n v="1"/>
    <n v="12"/>
    <s v="."/>
    <n v="0"/>
    <n v="0"/>
    <n v="1"/>
    <n v="1.2"/>
    <n v="0"/>
    <x v="0"/>
  </r>
  <r>
    <x v="10"/>
    <n v="3406"/>
    <s v="."/>
    <n v="98"/>
    <x v="4"/>
    <n v="5"/>
    <n v="10.299995422363281"/>
    <n v="18.399993896484375"/>
    <n v="3"/>
    <n v="0.1046150399997714"/>
    <n v="233"/>
    <n v="9.6163083022322418E-2"/>
    <n v="18"/>
    <n v="9.647887649956223E-2"/>
    <n v="9.6968653535598956E-2"/>
    <n v="-8.0557051327653784E-4"/>
    <n v="8.9417340134857054E-3"/>
    <n v="8.579177940569332E-4"/>
    <n v="0.88473724526037278"/>
    <n v="258"/>
    <n v="2"/>
    <n v="13"/>
    <s v="."/>
    <n v="0"/>
    <n v="0"/>
    <n v="1"/>
    <n v="1.2"/>
    <n v="0"/>
    <x v="0"/>
  </r>
  <r>
    <x v="10"/>
    <n v="3406"/>
    <s v="."/>
    <n v="98"/>
    <x v="4"/>
    <n v="4"/>
    <n v="9.8499984741210937"/>
    <n v="18.199996948242187"/>
    <n v="3"/>
    <n v="9.7881419999794161E-2"/>
    <n v="279"/>
    <n v="9.6163083022322418E-2"/>
    <n v="18"/>
    <n v="9.647887649956223E-2"/>
    <n v="9.6968653535598956E-2"/>
    <n v="-8.0557051327653784E-4"/>
    <n v="2.2081140135084693E-3"/>
    <n v="-1.5212520593965229E-4"/>
    <n v="-0.15688080672771679"/>
    <n v="283"/>
    <n v="3"/>
    <n v="14"/>
    <s v="."/>
    <n v="0"/>
    <n v="0"/>
    <n v="0"/>
    <n v="1.2"/>
    <n v="0"/>
    <x v="4"/>
  </r>
  <r>
    <x v="10"/>
    <n v="3406"/>
    <s v="."/>
    <n v="98"/>
    <x v="4"/>
    <n v="6"/>
    <n v="9"/>
    <n v="19"/>
    <n v="3"/>
    <n v="9.746999999970285E-2"/>
    <n v="283"/>
    <n v="9.6163083022322418E-2"/>
    <n v="18"/>
    <n v="9.647887649956223E-2"/>
    <n v="9.6968653535598956E-2"/>
    <n v="-8.0557051327653784E-4"/>
    <n v="1.7966940134171577E-3"/>
    <n v="-2.1383820595334904E-4"/>
    <n v="-0.2205230228084431"/>
    <n v="286"/>
    <n v="4"/>
    <n v="15"/>
    <s v="."/>
    <n v="0"/>
    <n v="0"/>
    <n v="0"/>
    <n v="1.2"/>
    <n v="0"/>
    <x v="4"/>
  </r>
  <r>
    <x v="10"/>
    <n v="3406"/>
    <s v="."/>
    <n v="98"/>
    <x v="4"/>
    <n v="1"/>
    <n v="9.5"/>
    <n v="17.79998779296875"/>
    <n v="3"/>
    <n v="9.0299399999821617E-2"/>
    <n v="310"/>
    <n v="9.6163083022322418E-2"/>
    <n v="18"/>
    <n v="9.647887649956223E-2"/>
    <n v="9.6968653535598956E-2"/>
    <n v="-8.0557051327653784E-4"/>
    <n v="-5.3739059864640754E-3"/>
    <n v="-1.289428205935534E-3"/>
    <n v="-1.3297371458934011"/>
    <n v="305"/>
    <n v="5"/>
    <n v="18"/>
    <s v="."/>
    <n v="0"/>
    <n v="0"/>
    <n v="0"/>
    <n v="1.2"/>
    <n v="0"/>
    <x v="4"/>
  </r>
  <r>
    <x v="10"/>
    <n v="3406"/>
    <s v="."/>
    <n v="98"/>
    <x v="4"/>
    <n v="3"/>
    <n v="9.1999969482421875"/>
    <n v="15.099998474121094"/>
    <n v="3"/>
    <n v="6.2930759999289876E-2"/>
    <n v="429"/>
    <n v="9.6163083022322418E-2"/>
    <n v="18"/>
    <n v="9.647887649956223E-2"/>
    <n v="9.6968653535598956E-2"/>
    <n v="-8.0557051327653784E-4"/>
    <n v="-3.2742545986995816E-2"/>
    <n v="-5.3947242060152951E-3"/>
    <n v="-5.5633692016098735"/>
    <n v="392"/>
    <n v="6"/>
    <n v="26"/>
    <s v="."/>
    <n v="0"/>
    <n v="0"/>
    <n v="0"/>
    <n v="1.2"/>
    <n v="0"/>
    <x v="4"/>
  </r>
  <r>
    <x v="11"/>
    <n v="1302261"/>
    <s v="."/>
    <n v="13001"/>
    <x v="4"/>
    <n v="1"/>
    <n v="11.349998474121094"/>
    <n v="21.899993896484375"/>
    <n v="2"/>
    <n v="0.16330720499900053"/>
    <n v="51"/>
    <n v="9.5526115189124836E-2"/>
    <n v="20"/>
    <n v="9.647887649956223E-2"/>
    <n v="9.6968653535598956E-2"/>
    <n v="-1.4425383464741204E-3"/>
    <n v="6.8270866845912423E-2"/>
    <n v="9.3751070190023905E-3"/>
    <n v="9.6681831470008177"/>
    <n v="129"/>
    <n v="1"/>
    <n v="3"/>
    <s v="Top150"/>
    <n v="0"/>
    <n v="1"/>
    <n v="1"/>
    <n v="1"/>
    <n v="0"/>
    <x v="6"/>
  </r>
  <r>
    <x v="12"/>
    <n v="1302441"/>
    <s v="."/>
    <n v="13001"/>
    <x v="4"/>
    <n v="6"/>
    <n v="10"/>
    <n v="15.599998474121094"/>
    <n v="3"/>
    <n v="7.3007999999390449E-2"/>
    <n v="390"/>
    <n v="0.10740913444906025"/>
    <n v="9"/>
    <n v="9.647887649956223E-2"/>
    <n v="9.6968653535598956E-2"/>
    <n v="1.0440480913461295E-2"/>
    <n v="-3.3911357413633061E-2"/>
    <n v="1.1775849360318178E-3"/>
    <n v="1.2143975327031893"/>
    <n v="251"/>
    <n v="1"/>
    <n v="13"/>
    <s v="."/>
    <n v="1"/>
    <n v="0"/>
    <n v="1"/>
    <n v="1.2"/>
    <n v="0"/>
    <x v="2"/>
  </r>
  <r>
    <x v="12"/>
    <n v="1302441"/>
    <s v="."/>
    <n v="13001"/>
    <x v="4"/>
    <n v="4"/>
    <n v="9.1999969482421875"/>
    <n v="16"/>
    <n v="2"/>
    <n v="7.065599999987171E-2"/>
    <n v="403"/>
    <n v="0.10740913444906025"/>
    <n v="9"/>
    <n v="9.647887649956223E-2"/>
    <n v="9.6968653535598956E-2"/>
    <n v="1.0440480913461295E-2"/>
    <n v="-3.6263357413151801E-2"/>
    <n v="8.2478493610400622E-4"/>
    <n v="0.85056861782783511"/>
    <n v="259"/>
    <n v="2"/>
    <n v="14"/>
    <s v="."/>
    <n v="1"/>
    <n v="0"/>
    <n v="1"/>
    <n v="1"/>
    <n v="0"/>
    <x v="6"/>
  </r>
  <r>
    <x v="12"/>
    <n v="1302441"/>
    <s v="."/>
    <n v="13001"/>
    <x v="4"/>
    <n v="5"/>
    <n v="10"/>
    <n v="15"/>
    <n v="3"/>
    <n v="6.7499999999199645E-2"/>
    <n v="414"/>
    <n v="0.10740913444906025"/>
    <n v="9"/>
    <n v="9.647887649956223E-2"/>
    <n v="9.6968653535598956E-2"/>
    <n v="1.0440480913461295E-2"/>
    <n v="-3.9419357413823866E-2"/>
    <n v="3.5138493600319655E-4"/>
    <n v="0.36236961450041866"/>
    <n v="273"/>
    <n v="3"/>
    <n v="15"/>
    <s v="."/>
    <n v="1"/>
    <n v="0"/>
    <n v="0"/>
    <n v="1.2"/>
    <n v="0"/>
    <x v="0"/>
  </r>
  <r>
    <x v="12"/>
    <n v="1302441"/>
    <s v="."/>
    <n v="13001"/>
    <x v="4"/>
    <n v="1"/>
    <n v="9.2999954223632812"/>
    <n v="14.299995422363281"/>
    <n v="3"/>
    <n v="5.705270999987988E-2"/>
    <n v="450"/>
    <n v="0.10740913444906025"/>
    <n v="9"/>
    <n v="9.647887649956223E-2"/>
    <n v="9.6968653535598956E-2"/>
    <n v="1.0440480913461295E-2"/>
    <n v="-4.986664741314363E-2"/>
    <n v="-1.2157085638947679E-3"/>
    <n v="-1.2537129469869963"/>
    <n v="304"/>
    <n v="4"/>
    <n v="17"/>
    <s v="."/>
    <n v="1"/>
    <n v="0"/>
    <n v="0"/>
    <n v="1.2"/>
    <n v="0"/>
    <x v="0"/>
  </r>
  <r>
    <x v="12"/>
    <n v="1302441"/>
    <s v="."/>
    <n v="13001"/>
    <x v="4"/>
    <n v="3"/>
    <n v="9"/>
    <n v="13.299995422363281"/>
    <n v="3"/>
    <n v="4.7760299999936251E-2"/>
    <n v="479"/>
    <n v="0.10740913444906025"/>
    <n v="9"/>
    <n v="9.647887649956223E-2"/>
    <n v="9.6968653535598956E-2"/>
    <n v="1.0440480913461295E-2"/>
    <n v="-5.915905741308726E-2"/>
    <n v="-2.6095700638863115E-3"/>
    <n v="-2.6911480862506676"/>
    <n v="331"/>
    <n v="5"/>
    <n v="19"/>
    <s v="."/>
    <n v="1"/>
    <n v="0"/>
    <n v="0"/>
    <n v="1.2"/>
    <n v="0"/>
    <x v="0"/>
  </r>
  <r>
    <x v="13"/>
    <n v="4021001"/>
    <s v="13-259"/>
    <n v="4001"/>
    <x v="4"/>
    <n v="3"/>
    <n v="10.449996948242187"/>
    <n v="19.099990844726563"/>
    <n v="2"/>
    <n v="0.11436793499979103"/>
    <n v="193"/>
    <n v="0.11291944754405683"/>
    <n v="6"/>
    <n v="9.647887649956223E-2"/>
    <n v="9.6968653535598956E-2"/>
    <n v="1.5950794008457878E-2"/>
    <n v="1.9382644917709246E-3"/>
    <n v="9.8612160788403656E-3"/>
    <n v="10.169488509212036"/>
    <n v="122"/>
    <n v="1"/>
    <n v="7"/>
    <s v="Top150"/>
    <n v="1"/>
    <n v="0"/>
    <n v="1"/>
    <n v="1"/>
    <n v="0"/>
    <x v="6"/>
  </r>
  <r>
    <x v="13"/>
    <n v="4021001"/>
    <s v="13-259"/>
    <n v="4001"/>
    <x v="4"/>
    <n v="1"/>
    <n v="10.799995422363281"/>
    <n v="18.399993896484375"/>
    <n v="3"/>
    <n v="0.1096934399993188"/>
    <n v="212"/>
    <n v="0.11291944754405683"/>
    <n v="6"/>
    <n v="9.647887649956223E-2"/>
    <n v="9.6968653535598956E-2"/>
    <n v="1.5950794008457878E-2"/>
    <n v="-2.7362305087013095E-3"/>
    <n v="9.1600418287695311E-3"/>
    <n v="9.4463947830385333"/>
    <n v="132"/>
    <n v="2"/>
    <n v="9"/>
    <s v="Top150"/>
    <n v="1"/>
    <n v="0"/>
    <n v="1"/>
    <n v="1.2"/>
    <n v="0"/>
    <x v="2"/>
  </r>
  <r>
    <x v="13"/>
    <n v="4021001"/>
    <s v="13-259"/>
    <n v="4001"/>
    <x v="4"/>
    <n v="6"/>
    <n v="11"/>
    <n v="17.599990844726562"/>
    <n v="3"/>
    <n v="0.10222079999948619"/>
    <n v="247"/>
    <n v="0.11291944754405683"/>
    <n v="6"/>
    <n v="9.647887649956223E-2"/>
    <n v="9.6968653535598956E-2"/>
    <n v="1.5950794008457878E-2"/>
    <n v="-1.0208870508533918E-2"/>
    <n v="8.0391458287946398E-3"/>
    <n v="8.2904583447096361"/>
    <n v="145"/>
    <n v="3"/>
    <n v="11"/>
    <s v="Top150"/>
    <n v="1"/>
    <n v="0"/>
    <n v="0"/>
    <n v="1.2"/>
    <n v="0"/>
    <x v="0"/>
  </r>
  <r>
    <x v="13"/>
    <n v="4021001"/>
    <s v="13-259"/>
    <n v="4001"/>
    <x v="4"/>
    <n v="4"/>
    <n v="9.7999954223632812"/>
    <n v="17.599990844726562"/>
    <n v="3"/>
    <n v="9.1069439999955648E-2"/>
    <n v="306"/>
    <n v="0.11291944754405683"/>
    <n v="6"/>
    <n v="9.647887649956223E-2"/>
    <n v="9.6968653535598956E-2"/>
    <n v="1.5950794008457878E-2"/>
    <n v="-2.1360230508064459E-2"/>
    <n v="6.3664418288650586E-3"/>
    <n v="6.5654637831263907"/>
    <n v="163"/>
    <n v="4"/>
    <n v="12"/>
    <s v="Top200"/>
    <n v="1"/>
    <n v="0"/>
    <n v="0"/>
    <n v="1.2"/>
    <n v="0"/>
    <x v="0"/>
  </r>
  <r>
    <x v="13"/>
    <n v="4021001"/>
    <s v="13-259"/>
    <n v="4001"/>
    <x v="4"/>
    <n v="5"/>
    <n v="9.899993896484375"/>
    <n v="16"/>
    <n v="3"/>
    <n v="7.6031999999941036E-2"/>
    <n v="376"/>
    <n v="0.11291944754405683"/>
    <n v="6"/>
    <n v="9.647887649956223E-2"/>
    <n v="9.6968653535598956E-2"/>
    <n v="1.5950794008457878E-2"/>
    <n v="-3.6397670508079086E-2"/>
    <n v="4.110825828862864E-3"/>
    <n v="4.2393347530124315"/>
    <n v="193"/>
    <n v="5"/>
    <n v="16"/>
    <s v="Top200"/>
    <n v="1"/>
    <n v="0"/>
    <n v="0"/>
    <n v="1.2"/>
    <n v="0"/>
    <x v="0"/>
  </r>
  <r>
    <x v="13"/>
    <n v="4021001"/>
    <s v="13-259"/>
    <n v="4001"/>
    <x v="4"/>
    <n v="2"/>
    <n v="10"/>
    <n v="15.5"/>
    <n v="3"/>
    <n v="7.2074999999131251E-2"/>
    <n v="394"/>
    <n v="0.11291944754405683"/>
    <n v="6"/>
    <n v="9.647887649956223E-2"/>
    <n v="9.6968653535598956E-2"/>
    <n v="1.5950794008457878E-2"/>
    <n v="-4.0354670508888871E-2"/>
    <n v="3.5172758287413961E-3"/>
    <n v="3.6272297288836133"/>
    <n v="202"/>
    <n v="6"/>
    <n v="17"/>
    <s v="."/>
    <n v="1"/>
    <n v="0"/>
    <n v="0"/>
    <n v="1.2"/>
    <n v="0"/>
    <x v="0"/>
  </r>
  <r>
    <x v="14"/>
    <n v="4021002"/>
    <s v="."/>
    <n v="4001"/>
    <x v="4"/>
    <n v="3"/>
    <n v="10.199996948242187"/>
    <n v="19.79998779296875"/>
    <n v="3"/>
    <n v="0.11996423999971739"/>
    <n v="166"/>
    <n v="9.2559545508121316E-2"/>
    <n v="22"/>
    <n v="9.647887649956223E-2"/>
    <n v="9.6968653535598956E-2"/>
    <n v="-4.4091080274776401E-3"/>
    <n v="2.7894471527632803E-2"/>
    <n v="1.5387059126583361E-3"/>
    <n v="1.5868075471352701"/>
    <n v="244"/>
    <n v="1"/>
    <n v="3"/>
    <s v="."/>
    <n v="0"/>
    <n v="1"/>
    <n v="1"/>
    <n v="1.2"/>
    <n v="0"/>
    <x v="2"/>
  </r>
  <r>
    <x v="14"/>
    <n v="4021002"/>
    <s v="."/>
    <n v="4001"/>
    <x v="4"/>
    <n v="6"/>
    <n v="8.5999984741210937"/>
    <n v="18.5"/>
    <n v="3"/>
    <n v="8.8300499999604654E-2"/>
    <n v="321"/>
    <n v="9.2559545508121316E-2"/>
    <n v="22"/>
    <n v="9.647887649956223E-2"/>
    <n v="9.6968653535598956E-2"/>
    <n v="-4.4091080274776401E-3"/>
    <n v="-3.7692684724799363E-3"/>
    <n v="-3.2108550873585742E-3"/>
    <n v="-3.3112299390439728"/>
    <n v="348"/>
    <n v="2"/>
    <n v="7"/>
    <s v="."/>
    <n v="0"/>
    <n v="0"/>
    <n v="1"/>
    <n v="1.2"/>
    <n v="0"/>
    <x v="0"/>
  </r>
  <r>
    <x v="14"/>
    <n v="4021002"/>
    <s v="."/>
    <n v="4001"/>
    <x v="4"/>
    <n v="4"/>
    <n v="8.4499969482421875"/>
    <n v="15.299995422363281"/>
    <n v="3"/>
    <n v="5.9341814999697817E-2"/>
    <n v="439"/>
    <n v="9.2559545508121316E-2"/>
    <n v="22"/>
    <n v="9.647887649956223E-2"/>
    <n v="9.6968653535598956E-2"/>
    <n v="-4.4091080274776401E-3"/>
    <n v="-3.2727953472386787E-2"/>
    <n v="-7.554657837344601E-3"/>
    <n v="-7.7908247272621436"/>
    <n v="434"/>
    <n v="3"/>
    <n v="13"/>
    <s v="."/>
    <n v="0"/>
    <n v="0"/>
    <n v="0"/>
    <n v="1.2"/>
    <n v="0"/>
    <x v="4"/>
  </r>
  <r>
    <x v="14"/>
    <n v="4021002"/>
    <s v="."/>
    <n v="4001"/>
    <x v="4"/>
    <n v="2"/>
    <n v="7.7999992370605469"/>
    <n v="14.599998474121094"/>
    <n v="1"/>
    <n v="4.9879439999585884E-2"/>
    <n v="473"/>
    <n v="9.2559545508121316E-2"/>
    <n v="22"/>
    <n v="9.647887649956223E-2"/>
    <n v="9.6968653535598956E-2"/>
    <n v="-4.4091080274776401E-3"/>
    <n v="-4.219032847249872E-2"/>
    <n v="-8.9740140873613913E-3"/>
    <n v="-9.2545516103994032"/>
    <n v="455"/>
    <n v="4"/>
    <n v="14"/>
    <s v="."/>
    <n v="0"/>
    <n v="0"/>
    <n v="0"/>
    <n v="0"/>
    <n v="0"/>
    <x v="8"/>
  </r>
  <r>
    <x v="5"/>
    <n v="13027881"/>
    <s v="13-251"/>
    <n v="13001"/>
    <x v="4"/>
    <n v="6"/>
    <n v="12.149993896484375"/>
    <n v="21"/>
    <n v="1"/>
    <n v="0.16074449999905482"/>
    <n v="56"/>
    <n v="0.10877580200348418"/>
    <n v="7"/>
    <n v="9.647887649956223E-2"/>
    <n v="9.6968653535598956E-2"/>
    <n v="1.180714846788522E-2"/>
    <n v="5.2458475031607374E-2"/>
    <n v="1.4953060335472237E-2"/>
    <n v="15.420509402023095"/>
    <n v="61"/>
    <n v="1"/>
    <n v="4"/>
    <s v="Top100"/>
    <n v="1"/>
    <n v="1"/>
    <n v="1"/>
    <n v="0"/>
    <n v="1"/>
    <x v="3"/>
  </r>
  <r>
    <x v="5"/>
    <n v="13027881"/>
    <s v="13-251"/>
    <n v="13001"/>
    <x v="4"/>
    <n v="4"/>
    <n v="11.399993896484375"/>
    <n v="21.599990844726562"/>
    <n v="2"/>
    <n v="0.15956351999921026"/>
    <n v="58"/>
    <n v="0.10877580200348418"/>
    <n v="7"/>
    <n v="9.647887649956223E-2"/>
    <n v="9.6968653535598956E-2"/>
    <n v="1.180714846788522E-2"/>
    <n v="5.1277495031762807E-2"/>
    <n v="1.4775913335495553E-2"/>
    <n v="15.237824592532935"/>
    <n v="63"/>
    <n v="2"/>
    <n v="5"/>
    <s v="Top100"/>
    <n v="1"/>
    <n v="1"/>
    <n v="1"/>
    <n v="1"/>
    <n v="1"/>
    <x v="7"/>
  </r>
  <r>
    <x v="5"/>
    <n v="13027881"/>
    <s v="13-251"/>
    <n v="13001"/>
    <x v="4"/>
    <n v="1"/>
    <n v="11.75"/>
    <n v="20.79998779296875"/>
    <n v="3"/>
    <n v="0.15250559999913094"/>
    <n v="69"/>
    <n v="0.10877580200348418"/>
    <n v="7"/>
    <n v="9.647887649956223E-2"/>
    <n v="9.6968653535598956E-2"/>
    <n v="1.180714846788522E-2"/>
    <n v="4.4219575031683486E-2"/>
    <n v="1.3717225335483654E-2"/>
    <n v="14.146040844475387"/>
    <n v="77"/>
    <n v="3"/>
    <n v="7"/>
    <s v="Top100"/>
    <n v="1"/>
    <n v="0"/>
    <n v="0"/>
    <n v="1.2"/>
    <n v="1"/>
    <x v="2"/>
  </r>
  <r>
    <x v="5"/>
    <n v="13027881"/>
    <s v="13-251"/>
    <n v="13001"/>
    <x v="4"/>
    <n v="5"/>
    <n v="10.899993896484375"/>
    <n v="19"/>
    <n v="2"/>
    <n v="0.11804699999993318"/>
    <n v="176"/>
    <n v="0.10877580200348418"/>
    <n v="7"/>
    <n v="9.647887649956223E-2"/>
    <n v="9.6968653535598956E-2"/>
    <n v="1.180714846788522E-2"/>
    <n v="9.7609750324857275E-3"/>
    <n v="8.5484353356039908E-3"/>
    <n v="8.8156688000887886"/>
    <n v="143"/>
    <n v="4"/>
    <n v="10"/>
    <s v="Top150"/>
    <n v="1"/>
    <n v="0"/>
    <n v="0"/>
    <n v="1"/>
    <n v="0"/>
    <x v="9"/>
  </r>
  <r>
    <x v="5"/>
    <n v="13027881"/>
    <s v="13-251"/>
    <n v="13001"/>
    <x v="4"/>
    <n v="2"/>
    <n v="10.799995422363281"/>
    <n v="18.099990844726563"/>
    <n v="1"/>
    <n v="0.10614563999934035"/>
    <n v="226"/>
    <n v="0.10877580200348418"/>
    <n v="7"/>
    <n v="9.647887649956223E-2"/>
    <n v="9.6968653535598956E-2"/>
    <n v="1.180714846788522E-2"/>
    <n v="-2.1403849681071035E-3"/>
    <n v="6.763231335515066E-3"/>
    <n v="6.9746573649516144"/>
    <n v="160"/>
    <n v="5"/>
    <n v="12"/>
    <s v="Top200"/>
    <n v="1"/>
    <n v="0"/>
    <n v="0"/>
    <n v="0"/>
    <n v="0"/>
    <x v="5"/>
  </r>
  <r>
    <x v="5"/>
    <n v="13027881"/>
    <s v="13-251"/>
    <n v="13001"/>
    <x v="4"/>
    <n v="3"/>
    <n v="9.6999969482421875"/>
    <n v="18.099990844726563"/>
    <n v="3"/>
    <n v="9.5334509999702277E-2"/>
    <n v="292"/>
    <n v="0.10877580200348418"/>
    <n v="7"/>
    <n v="9.647887649956223E-2"/>
    <n v="9.6968653535598956E-2"/>
    <n v="1.180714846788522E-2"/>
    <n v="-1.2951514967745173E-2"/>
    <n v="5.1415618355693561E-3"/>
    <n v="5.3022926977961955"/>
    <n v="177"/>
    <n v="6"/>
    <n v="14"/>
    <s v="Top200"/>
    <n v="1"/>
    <n v="0"/>
    <n v="0"/>
    <n v="1.2"/>
    <n v="0"/>
    <x v="0"/>
  </r>
  <r>
    <x v="15"/>
    <n v="13077601"/>
    <s v="."/>
    <n v="13001"/>
    <x v="4"/>
    <n v="1"/>
    <n v="10.949996948242188"/>
    <n v="17.79998779296875"/>
    <n v="3"/>
    <n v="0.10408193999955984"/>
    <n v="238"/>
    <n v="0.12108554345769552"/>
    <n v="5"/>
    <n v="9.647887649956223E-2"/>
    <n v="9.6968653535598956E-2"/>
    <n v="2.4116889922096568E-2"/>
    <n v="-1.6513826422098962E-2"/>
    <n v="1.1993059989943097E-2"/>
    <n v="12.367976199174741"/>
    <n v="93"/>
    <n v="1"/>
    <n v="12"/>
    <s v="Top100"/>
    <n v="1"/>
    <n v="0"/>
    <n v="1"/>
    <n v="1.2"/>
    <n v="1"/>
    <x v="1"/>
  </r>
  <r>
    <x v="15"/>
    <n v="13077601"/>
    <s v="."/>
    <n v="13001"/>
    <x v="4"/>
    <n v="2"/>
    <n v="9.7999954223632812"/>
    <n v="16"/>
    <n v="3"/>
    <n v="7.5263999999151565E-2"/>
    <n v="381"/>
    <n v="0.12108554345769552"/>
    <n v="5"/>
    <n v="9.647887649956223E-2"/>
    <n v="9.6968653535598956E-2"/>
    <n v="2.4116889922096568E-2"/>
    <n v="-4.5331766422507233E-2"/>
    <n v="7.6703689898818565E-3"/>
    <n v="7.9101531373392993"/>
    <n v="150"/>
    <n v="2"/>
    <n v="18"/>
    <s v="Top150"/>
    <n v="1"/>
    <n v="0"/>
    <n v="1"/>
    <n v="1.2"/>
    <n v="0"/>
    <x v="2"/>
  </r>
  <r>
    <x v="10"/>
    <n v="3406"/>
    <s v="."/>
    <n v="98"/>
    <x v="5"/>
    <n v="2"/>
    <n v="10.899993896484375"/>
    <n v="25.399993896484375"/>
    <n v="3"/>
    <n v="0.21096731999932672"/>
    <n v="12"/>
    <n v="9.6163083022322418E-2"/>
    <n v="18"/>
    <n v="0.12321041874937085"/>
    <n v="9.6968653535598956E-2"/>
    <n v="-8.0557051327653784E-4"/>
    <n v="8.8562471763232412E-2"/>
    <n v="1.2801028456518938E-2"/>
    <n v="13.201202646192717"/>
    <n v="84"/>
    <n v="1"/>
    <n v="2"/>
    <s v="Top100"/>
    <n v="0"/>
    <n v="1"/>
    <n v="1"/>
    <n v="1.2"/>
    <n v="1"/>
    <x v="1"/>
  </r>
  <r>
    <x v="10"/>
    <n v="3406"/>
    <s v="."/>
    <n v="98"/>
    <x v="5"/>
    <n v="4"/>
    <n v="9.899993896484375"/>
    <n v="16.699996948242188"/>
    <n v="1"/>
    <n v="8.283032999952411E-2"/>
    <n v="344"/>
    <n v="9.6163083022322418E-2"/>
    <n v="18"/>
    <n v="0.12321041874937085"/>
    <n v="9.6968653535598956E-2"/>
    <n v="-8.0557051327653784E-4"/>
    <n v="-3.9574518236570197E-2"/>
    <n v="-6.4195200434514522E-3"/>
    <n v="-6.6202012809167545"/>
    <n v="418"/>
    <n v="2"/>
    <n v="28"/>
    <s v="."/>
    <n v="0"/>
    <n v="0"/>
    <n v="1"/>
    <n v="0"/>
    <n v="0"/>
    <x v="5"/>
  </r>
  <r>
    <x v="12"/>
    <n v="1302441"/>
    <s v="."/>
    <n v="13001"/>
    <x v="5"/>
    <n v="6"/>
    <n v="9"/>
    <n v="20.099990844726563"/>
    <n v="3"/>
    <n v="0.10908269999981712"/>
    <n v="215"/>
    <n v="0.10740913444906025"/>
    <n v="9"/>
    <n v="0.12321041874937085"/>
    <n v="9.6968653535598956E-2"/>
    <n v="1.0440480913461295E-2"/>
    <n v="-2.4568199663015017E-2"/>
    <n v="2.579058598624524E-3"/>
    <n v="2.6596827991199286"/>
    <n v="215"/>
    <n v="1"/>
    <n v="11"/>
    <s v="."/>
    <n v="1"/>
    <n v="0"/>
    <n v="1"/>
    <n v="1.2"/>
    <n v="0"/>
    <x v="2"/>
  </r>
  <r>
    <x v="16"/>
    <n v="4021351"/>
    <s v="."/>
    <n v="4001"/>
    <x v="5"/>
    <n v="3"/>
    <n v="10.799995422363281"/>
    <n v="19.79998779296875"/>
    <n v="2"/>
    <n v="0.12702095999884477"/>
    <n v="136"/>
    <n v="9.9058132742342403E-2"/>
    <n v="14"/>
    <n v="0.12321041874937085"/>
    <n v="9.6968653535598956E-2"/>
    <n v="2.089479206743447E-3"/>
    <n v="1.7210620427304812E-3"/>
    <n v="1.5118468304556403E-3"/>
    <n v="1.5591088205639712"/>
    <n v="245"/>
    <n v="1"/>
    <n v="10"/>
    <s v="."/>
    <n v="0"/>
    <n v="0"/>
    <n v="1"/>
    <n v="1"/>
    <n v="0"/>
    <x v="9"/>
  </r>
  <r>
    <x v="17"/>
    <n v="13021791"/>
    <s v="."/>
    <n v="13001"/>
    <x v="5"/>
    <n v="4"/>
    <n v="10.25"/>
    <n v="20.099990844726563"/>
    <n v="2"/>
    <n v="0.12423307499921066"/>
    <n v="149"/>
    <n v="7.9478919434443407E-2"/>
    <n v="28"/>
    <n v="0.12321041874937085"/>
    <n v="9.6968653535598956E-2"/>
    <n v="-1.7489734101155549E-2"/>
    <n v="1.8512390350995361E-2"/>
    <n v="-7.7169819080440257E-3"/>
    <n v="-7.9582232264481032"/>
    <n v="436"/>
    <n v="1"/>
    <n v="9"/>
    <s v="."/>
    <n v="0"/>
    <n v="0"/>
    <n v="1"/>
    <n v="1"/>
    <n v="0"/>
    <x v="9"/>
  </r>
  <r>
    <x v="17"/>
    <n v="13021791"/>
    <s v="."/>
    <n v="13001"/>
    <x v="5"/>
    <n v="2"/>
    <n v="10.299995422363281"/>
    <n v="19.699996948242188"/>
    <n v="1"/>
    <n v="0.11991980999937368"/>
    <n v="168"/>
    <n v="7.9478919434443407E-2"/>
    <n v="28"/>
    <n v="0.12321041874937085"/>
    <n v="9.6968653535598956E-2"/>
    <n v="-1.7489734101155549E-2"/>
    <n v="1.4199125351158387E-2"/>
    <n v="-8.3639716580195724E-3"/>
    <n v="-8.6254385856239679"/>
    <n v="449"/>
    <n v="2"/>
    <n v="13"/>
    <s v="."/>
    <n v="0"/>
    <n v="0"/>
    <n v="1"/>
    <n v="0"/>
    <n v="0"/>
    <x v="5"/>
  </r>
  <r>
    <x v="17"/>
    <n v="13021791"/>
    <s v="."/>
    <n v="13001"/>
    <x v="5"/>
    <n v="3"/>
    <n v="10.099998474121094"/>
    <n v="19"/>
    <n v="2"/>
    <n v="0.1093829999999798"/>
    <n v="214"/>
    <n v="7.9478919434443407E-2"/>
    <n v="28"/>
    <n v="0.12321041874937085"/>
    <n v="9.6968653535598956E-2"/>
    <n v="-1.7489734101155549E-2"/>
    <n v="3.6623153517645057E-3"/>
    <n v="-9.9444931579286532E-3"/>
    <n v="-10.25536892113063"/>
    <n v="463"/>
    <n v="3"/>
    <n v="14"/>
    <s v="."/>
    <n v="0"/>
    <n v="0"/>
    <n v="0"/>
    <n v="1"/>
    <n v="0"/>
    <x v="5"/>
  </r>
  <r>
    <x v="17"/>
    <n v="13021791"/>
    <s v="."/>
    <n v="13001"/>
    <x v="5"/>
    <n v="1"/>
    <n v="9.149993896484375"/>
    <n v="17.099990844726563"/>
    <n v="2"/>
    <n v="8.0266544999176404E-2"/>
    <n v="354"/>
    <n v="7.9478919434443407E-2"/>
    <n v="28"/>
    <n v="0.12321041874937085"/>
    <n v="9.6968653535598956E-2"/>
    <n v="-1.7489734101155549E-2"/>
    <n v="-2.5454139649038893E-2"/>
    <n v="-1.4311961408049164E-2"/>
    <n v="-14.759369018973727"/>
    <n v="508"/>
    <n v="4"/>
    <n v="18"/>
    <s v="."/>
    <n v="0"/>
    <n v="0"/>
    <n v="0"/>
    <n v="1"/>
    <n v="0"/>
    <x v="5"/>
  </r>
  <r>
    <x v="18"/>
    <n v="13028061"/>
    <s v="."/>
    <n v="13001"/>
    <x v="5"/>
    <n v="5"/>
    <n v="10.299995422363281"/>
    <n v="21"/>
    <n v="2"/>
    <n v="0.13626899999871966"/>
    <n v="105"/>
    <n v="9.1156408198908564E-2"/>
    <n v="24"/>
    <n v="0.12321041874937085"/>
    <n v="9.6968653535598956E-2"/>
    <n v="-5.8122453366903915E-3"/>
    <n v="1.887082658603921E-2"/>
    <n v="-6.5672321410835312E-4"/>
    <n v="-0.67725310207309219"/>
    <n v="296"/>
    <n v="1"/>
    <n v="2"/>
    <s v="."/>
    <n v="0"/>
    <n v="1"/>
    <n v="1"/>
    <n v="1"/>
    <n v="0"/>
    <x v="6"/>
  </r>
  <r>
    <x v="18"/>
    <n v="13028061"/>
    <s v="."/>
    <n v="13001"/>
    <x v="5"/>
    <n v="6"/>
    <n v="10.399993896484375"/>
    <n v="18.29998779296875"/>
    <n v="3"/>
    <n v="0.1044856799999252"/>
    <n v="234"/>
    <n v="9.1156408198908564E-2"/>
    <n v="24"/>
    <n v="0.12321041874937085"/>
    <n v="9.6968653535598956E-2"/>
    <n v="-5.8122453366903915E-3"/>
    <n v="-1.2912493412755258E-2"/>
    <n v="-5.4242212139275232E-3"/>
    <n v="-5.5937883183416517"/>
    <n v="394"/>
    <n v="2"/>
    <n v="8"/>
    <s v="."/>
    <n v="0"/>
    <n v="0"/>
    <n v="1"/>
    <n v="1.2"/>
    <n v="0"/>
    <x v="0"/>
  </r>
  <r>
    <x v="15"/>
    <n v="13077601"/>
    <s v="."/>
    <n v="13001"/>
    <x v="5"/>
    <n v="5"/>
    <n v="10.599998474121094"/>
    <n v="22.199996948242188"/>
    <n v="1"/>
    <n v="0.1567231199987873"/>
    <n v="62"/>
    <n v="0.12108554345769552"/>
    <n v="5"/>
    <n v="0.12321041874937085"/>
    <n v="9.6968653535598956E-2"/>
    <n v="2.4116889922096568E-2"/>
    <n v="9.3958113273198834E-3"/>
    <n v="1.5879505652355925E-2"/>
    <n v="16.375916415634531"/>
    <n v="54"/>
    <n v="1"/>
    <n v="8"/>
    <s v="Top100"/>
    <n v="1"/>
    <n v="0"/>
    <n v="1"/>
    <n v="0"/>
    <n v="1"/>
    <x v="6"/>
  </r>
  <r>
    <x v="15"/>
    <n v="13077601"/>
    <s v="."/>
    <n v="13001"/>
    <x v="5"/>
    <n v="6"/>
    <n v="10.949996948242188"/>
    <n v="18.899993896484375"/>
    <n v="3"/>
    <n v="0.11734348499976477"/>
    <n v="183"/>
    <n v="0.12108554345769552"/>
    <n v="5"/>
    <n v="0.12321041874937085"/>
    <n v="9.6968653535598956E-2"/>
    <n v="2.4116889922096568E-2"/>
    <n v="-2.9983823671702645E-2"/>
    <n v="9.9725604025025436E-3"/>
    <n v="10.284313578553956"/>
    <n v="118"/>
    <n v="2"/>
    <n v="16"/>
    <s v="Top150"/>
    <n v="1"/>
    <n v="0"/>
    <n v="1"/>
    <n v="1.2"/>
    <n v="0"/>
    <x v="2"/>
  </r>
  <r>
    <x v="0"/>
    <n v="1302701"/>
    <s v="."/>
    <n v="13001"/>
    <x v="6"/>
    <n v="1"/>
    <n v="10.299995422363281"/>
    <n v="19.899993896484375"/>
    <n v="3"/>
    <n v="0.12236708999989787"/>
    <n v="155"/>
    <n v="7.5520470880098514E-2"/>
    <n v="29"/>
    <n v="9.9806374199415585E-2"/>
    <n v="9.6968653535598956E-2"/>
    <n v="-2.1448182655500442E-2"/>
    <n v="4.4008898455982728E-2"/>
    <n v="-6.2675748249028549E-3"/>
    <n v="-6.4635060881833475"/>
    <n v="415"/>
    <n v="1"/>
    <n v="3"/>
    <s v="."/>
    <n v="0"/>
    <n v="1"/>
    <n v="1"/>
    <n v="1.2"/>
    <n v="0"/>
    <x v="2"/>
  </r>
  <r>
    <x v="0"/>
    <n v="1302701"/>
    <s v="."/>
    <n v="13001"/>
    <x v="6"/>
    <n v="3"/>
    <n v="10.75"/>
    <n v="19.199996948242187"/>
    <n v="2"/>
    <n v="0.11888639999961015"/>
    <n v="172"/>
    <n v="7.5520470880098514E-2"/>
    <n v="29"/>
    <n v="9.9806374199415585E-2"/>
    <n v="9.6968653535598956E-2"/>
    <n v="-2.1448182655500442E-2"/>
    <n v="4.0528208455695006E-2"/>
    <n v="-6.7896783249460141E-3"/>
    <n v="-7.0019311162791373"/>
    <n v="422"/>
    <n v="2"/>
    <n v="4"/>
    <s v="."/>
    <n v="0"/>
    <n v="1"/>
    <n v="1"/>
    <n v="1"/>
    <n v="0"/>
    <x v="6"/>
  </r>
  <r>
    <x v="0"/>
    <n v="1302701"/>
    <s v="."/>
    <n v="13001"/>
    <x v="6"/>
    <n v="5"/>
    <n v="8.899993896484375"/>
    <n v="15.5"/>
    <n v="3"/>
    <n v="6.4146749999963504E-2"/>
    <n v="424"/>
    <n v="7.5520470880098514E-2"/>
    <n v="29"/>
    <n v="9.9806374199415585E-2"/>
    <n v="9.6968653535598956E-2"/>
    <n v="-2.1448182655500442E-2"/>
    <n v="-1.4211441543951639E-2"/>
    <n v="-1.500062582489301E-2"/>
    <n v="-15.469561840812823"/>
    <n v="516"/>
    <n v="3"/>
    <n v="9"/>
    <s v="."/>
    <n v="0"/>
    <n v="0"/>
    <n v="0"/>
    <n v="1.2"/>
    <n v="0"/>
    <x v="4"/>
  </r>
  <r>
    <x v="19"/>
    <n v="4021021"/>
    <s v="13-257"/>
    <n v="4001"/>
    <x v="6"/>
    <n v="3"/>
    <n v="11.75"/>
    <n v="21.79998779296875"/>
    <n v="3"/>
    <n v="0.16752209999867773"/>
    <n v="45"/>
    <n v="0.10498249645195783"/>
    <n v="11"/>
    <n v="9.9806374199415585E-2"/>
    <n v="9.6968653535598956E-2"/>
    <n v="8.0138429163588709E-3"/>
    <n v="5.9701882882903276E-2"/>
    <n v="1.3763588182250812E-2"/>
    <n v="14.193853044683094"/>
    <n v="76"/>
    <n v="1"/>
    <n v="2"/>
    <s v="Top100"/>
    <n v="1"/>
    <n v="1"/>
    <n v="1"/>
    <n v="1.2"/>
    <n v="1"/>
    <x v="10"/>
  </r>
  <r>
    <x v="19"/>
    <n v="4021021"/>
    <s v="13-257"/>
    <n v="4001"/>
    <x v="6"/>
    <n v="1"/>
    <n v="10.599998474121094"/>
    <n v="18.699996948242188"/>
    <n v="3"/>
    <n v="0.1112014199998157"/>
    <n v="204"/>
    <n v="0.10498249645195783"/>
    <n v="11"/>
    <n v="9.9806374199415585E-2"/>
    <n v="9.6968653535598956E-2"/>
    <n v="8.0138429163588709E-3"/>
    <n v="3.3812028840412428E-3"/>
    <n v="5.3154861824215088E-3"/>
    <n v="5.4816541104905587"/>
    <n v="175"/>
    <n v="2"/>
    <n v="11"/>
    <s v="Top200"/>
    <n v="1"/>
    <n v="0"/>
    <n v="1"/>
    <n v="1.2"/>
    <n v="0"/>
    <x v="2"/>
  </r>
  <r>
    <x v="19"/>
    <n v="4021021"/>
    <s v="13-257"/>
    <n v="4001"/>
    <x v="6"/>
    <n v="4"/>
    <n v="8.5999984741210937"/>
    <n v="19.699996948242188"/>
    <n v="2"/>
    <n v="0.10012721999919449"/>
    <n v="264"/>
    <n v="0.10498249645195783"/>
    <n v="11"/>
    <n v="9.9806374199415585E-2"/>
    <n v="9.6968653535598956E-2"/>
    <n v="8.0138429163588709E-3"/>
    <n v="-7.692997116579961E-3"/>
    <n v="3.6543561823283283E-3"/>
    <n v="3.7685953646729224"/>
    <n v="200"/>
    <n v="3"/>
    <n v="14"/>
    <s v="Top200"/>
    <n v="1"/>
    <n v="0"/>
    <n v="0"/>
    <n v="1"/>
    <n v="0"/>
    <x v="9"/>
  </r>
  <r>
    <x v="19"/>
    <n v="4021021"/>
    <s v="13-257"/>
    <n v="4001"/>
    <x v="6"/>
    <n v="5"/>
    <n v="8.149993896484375"/>
    <n v="15.5"/>
    <n v="3"/>
    <n v="5.8741124999869498E-2"/>
    <n v="440"/>
    <n v="0.10498249645195783"/>
    <n v="11"/>
    <n v="9.9806374199415585E-2"/>
    <n v="9.6968653535598956E-2"/>
    <n v="8.0138429163588709E-3"/>
    <n v="-4.9079092115904957E-2"/>
    <n v="-2.5535580675704207E-3"/>
    <n v="-2.6333850934961811"/>
    <n v="327"/>
    <n v="4"/>
    <n v="19"/>
    <s v="."/>
    <n v="1"/>
    <n v="0"/>
    <n v="0"/>
    <n v="1.2"/>
    <n v="0"/>
    <x v="0"/>
  </r>
  <r>
    <x v="20"/>
    <n v="4021031"/>
    <s v="13-340"/>
    <n v="4001"/>
    <x v="6"/>
    <n v="4"/>
    <n v="10.849998474121094"/>
    <n v="20.5"/>
    <n v="3"/>
    <n v="0.13679137499821081"/>
    <n v="104"/>
    <n v="8.1227486305939789E-2"/>
    <n v="27"/>
    <n v="9.9806374199415585E-2"/>
    <n v="9.6968653535598956E-2"/>
    <n v="-1.5741167229659167E-2"/>
    <n v="5.2726168028454395E-2"/>
    <n v="-1.5357751335273416E-3"/>
    <n v="-1.5837851486341725"/>
    <n v="315"/>
    <n v="1"/>
    <n v="1"/>
    <s v="."/>
    <n v="0"/>
    <n v="1"/>
    <n v="1"/>
    <n v="1.2"/>
    <n v="0"/>
    <x v="2"/>
  </r>
  <r>
    <x v="20"/>
    <n v="4021031"/>
    <s v="13-340"/>
    <n v="4001"/>
    <x v="6"/>
    <n v="3"/>
    <n v="10.25"/>
    <n v="18.5"/>
    <n v="3"/>
    <n v="0.10524187499959226"/>
    <n v="229"/>
    <n v="8.1227486305939789E-2"/>
    <n v="27"/>
    <n v="9.9806374199415585E-2"/>
    <n v="9.6968653535598956E-2"/>
    <n v="-1.5741167229659167E-2"/>
    <n v="2.1176668029835838E-2"/>
    <n v="-6.2682001333201247E-3"/>
    <n v="-6.4641509444275762"/>
    <n v="416"/>
    <n v="2"/>
    <n v="6"/>
    <s v="."/>
    <n v="0"/>
    <n v="0"/>
    <n v="1"/>
    <n v="1.2"/>
    <n v="0"/>
    <x v="0"/>
  </r>
  <r>
    <x v="20"/>
    <n v="4021031"/>
    <s v="13-340"/>
    <n v="4001"/>
    <x v="6"/>
    <n v="1"/>
    <n v="10.5"/>
    <n v="15.599998474121094"/>
    <n v="3"/>
    <n v="7.6658399999359972E-2"/>
    <n v="373"/>
    <n v="8.1227486305939789E-2"/>
    <n v="27"/>
    <n v="9.9806374199415585E-2"/>
    <n v="9.6968653535598956E-2"/>
    <n v="-1.5741167229659167E-2"/>
    <n v="-7.4068069703964456E-3"/>
    <n v="-1.0555721383354966E-2"/>
    <n v="-10.885704811276737"/>
    <n v="471"/>
    <n v="3"/>
    <n v="8"/>
    <s v="."/>
    <n v="0"/>
    <n v="0"/>
    <n v="0"/>
    <n v="1.2"/>
    <n v="0"/>
    <x v="4"/>
  </r>
  <r>
    <x v="20"/>
    <n v="4021031"/>
    <s v="13-340"/>
    <n v="4001"/>
    <x v="6"/>
    <n v="2"/>
    <n v="9.8499984741210937"/>
    <n v="15.599998474121094"/>
    <n v="3"/>
    <n v="7.1912879999217694E-2"/>
    <n v="395"/>
    <n v="8.1227486305939789E-2"/>
    <n v="27"/>
    <n v="9.9806374199415585E-2"/>
    <n v="9.6968653535598956E-2"/>
    <n v="-1.5741167229659167E-2"/>
    <n v="-1.2152326970538724E-2"/>
    <n v="-1.1267549383376308E-2"/>
    <n v="-11.619785335309194"/>
    <n v="485"/>
    <n v="4"/>
    <n v="10"/>
    <s v="."/>
    <n v="0"/>
    <n v="0"/>
    <n v="0"/>
    <n v="1.2"/>
    <n v="0"/>
    <x v="4"/>
  </r>
  <r>
    <x v="1"/>
    <n v="13021781"/>
    <s v="."/>
    <n v="13001"/>
    <x v="6"/>
    <n v="1"/>
    <n v="11"/>
    <n v="20.79998779296875"/>
    <n v="2"/>
    <n v="0.14277119999860588"/>
    <n v="91"/>
    <n v="0.10811033297401863"/>
    <n v="8"/>
    <n v="9.9806374199415585E-2"/>
    <n v="9.6968653535598956E-2"/>
    <n v="1.1141679438419677E-2"/>
    <n v="3.1823146360770618E-2"/>
    <n v="1.1458479617167398E-2"/>
    <n v="11.816684257620203"/>
    <n v="102"/>
    <n v="1"/>
    <n v="1"/>
    <s v="Top150"/>
    <n v="1"/>
    <n v="1"/>
    <n v="1"/>
    <n v="1"/>
    <n v="0"/>
    <x v="3"/>
  </r>
  <r>
    <x v="1"/>
    <n v="13021781"/>
    <s v="."/>
    <n v="13001"/>
    <x v="6"/>
    <n v="6"/>
    <n v="8.8499984741210937"/>
    <n v="22.29998779296875"/>
    <n v="3"/>
    <n v="0.13203049499861663"/>
    <n v="119"/>
    <n v="0.10811033297401863"/>
    <n v="8"/>
    <n v="9.9806374199415585E-2"/>
    <n v="9.6968653535598956E-2"/>
    <n v="1.1141679438419677E-2"/>
    <n v="2.108244136078137E-2"/>
    <n v="9.8473738671690115E-3"/>
    <n v="10.155213574821746"/>
    <n v="123"/>
    <n v="2"/>
    <n v="3"/>
    <s v="Top150"/>
    <n v="1"/>
    <n v="1"/>
    <n v="1"/>
    <n v="1.2"/>
    <n v="0"/>
    <x v="1"/>
  </r>
  <r>
    <x v="1"/>
    <n v="13021781"/>
    <s v="."/>
    <n v="13001"/>
    <x v="6"/>
    <n v="2"/>
    <n v="10.099998474121094"/>
    <n v="19.599990844726562"/>
    <n v="3"/>
    <n v="0.11640047999935632"/>
    <n v="185"/>
    <n v="0.10811033297401863"/>
    <n v="8"/>
    <n v="9.9806374199415585E-2"/>
    <n v="9.6968653535598956E-2"/>
    <n v="1.1141679438419677E-2"/>
    <n v="5.4524263615210594E-3"/>
    <n v="7.5028716172799645E-3"/>
    <n v="7.7374196131593438"/>
    <n v="152"/>
    <n v="3"/>
    <n v="5"/>
    <s v="Top200"/>
    <n v="1"/>
    <n v="1"/>
    <n v="0"/>
    <n v="1.2"/>
    <n v="0"/>
    <x v="2"/>
  </r>
  <r>
    <x v="1"/>
    <n v="13021781"/>
    <s v="."/>
    <n v="13001"/>
    <x v="6"/>
    <n v="3"/>
    <n v="9.4499969482421875"/>
    <n v="17.699996948242188"/>
    <n v="3"/>
    <n v="8.8817714999095188E-2"/>
    <n v="320"/>
    <n v="0.10811033297401863"/>
    <n v="8"/>
    <n v="9.9806374199415585E-2"/>
    <n v="9.6968653535598956E-2"/>
    <n v="1.1141679438419677E-2"/>
    <n v="-2.2130338638740074E-2"/>
    <n v="3.365456867240795E-3"/>
    <n v="3.4706647401319999"/>
    <n v="204"/>
    <n v="4"/>
    <n v="6"/>
    <s v="."/>
    <n v="1"/>
    <n v="0"/>
    <n v="0"/>
    <n v="1.2"/>
    <n v="0"/>
    <x v="0"/>
  </r>
  <r>
    <x v="17"/>
    <n v="13021791"/>
    <s v="."/>
    <n v="13001"/>
    <x v="6"/>
    <n v="3"/>
    <n v="9.649993896484375"/>
    <n v="16.79998779296875"/>
    <n v="2"/>
    <n v="8.1708479999178962E-2"/>
    <n v="347"/>
    <n v="7.9478919434443407E-2"/>
    <n v="28"/>
    <n v="9.9806374199415585E-2"/>
    <n v="9.6968653535598956E-2"/>
    <n v="-1.7489734101155549E-2"/>
    <n v="-6.0816009908107316E-4"/>
    <n v="-1.0585064475555491E-2"/>
    <n v="-10.91596520072285"/>
    <n v="472"/>
    <n v="1"/>
    <n v="15"/>
    <s v="."/>
    <n v="0"/>
    <n v="0"/>
    <n v="1"/>
    <n v="1"/>
    <n v="0"/>
    <x v="9"/>
  </r>
  <r>
    <x v="17"/>
    <n v="13021791"/>
    <s v="."/>
    <n v="13001"/>
    <x v="6"/>
    <n v="1"/>
    <n v="9.3499984741210937"/>
    <n v="16.79998779296875"/>
    <n v="2"/>
    <n v="7.9168319999553205E-2"/>
    <n v="360"/>
    <n v="7.9478919434443407E-2"/>
    <n v="28"/>
    <n v="9.9806374199415585E-2"/>
    <n v="9.6968653535598956E-2"/>
    <n v="-1.7489734101155549E-2"/>
    <n v="-3.1483200987068305E-3"/>
    <n v="-1.0966088475499354E-2"/>
    <n v="-11.308900428810743"/>
    <n v="480"/>
    <n v="2"/>
    <n v="16"/>
    <s v="."/>
    <n v="0"/>
    <n v="0"/>
    <n v="1"/>
    <n v="1"/>
    <n v="0"/>
    <x v="9"/>
  </r>
  <r>
    <x v="17"/>
    <n v="13021791"/>
    <s v="."/>
    <n v="13001"/>
    <x v="6"/>
    <n v="4"/>
    <n v="8.149993896484375"/>
    <n v="14.099998474121094"/>
    <n v="3"/>
    <n v="4.8609044999921025E-2"/>
    <n v="477"/>
    <n v="7.9478919434443407E-2"/>
    <n v="28"/>
    <n v="9.9806374199415585E-2"/>
    <n v="9.6968653535598956E-2"/>
    <n v="-1.7489734101155549E-2"/>
    <n v="-3.3707595098338997E-2"/>
    <n v="-1.5549979725444179E-2"/>
    <n v="-16.036089146824647"/>
    <n v="521"/>
    <n v="3"/>
    <n v="19"/>
    <s v="."/>
    <n v="0"/>
    <n v="0"/>
    <n v="0"/>
    <n v="1.2"/>
    <n v="0"/>
    <x v="4"/>
  </r>
  <r>
    <x v="7"/>
    <n v="13027791"/>
    <s v="13-241"/>
    <n v="13001"/>
    <x v="6"/>
    <n v="1"/>
    <n v="11.149993896484375"/>
    <n v="20.599990844726562"/>
    <n v="3"/>
    <n v="0.14194841999960772"/>
    <n v="92"/>
    <n v="8.3757013329441451E-2"/>
    <n v="26"/>
    <n v="9.9806374199415585E-2"/>
    <n v="9.6968653535598956E-2"/>
    <n v="-1.3211640206157504E-2"/>
    <n v="5.5353686006349642E-2"/>
    <n v="3.7606877725794401E-4"/>
    <n v="0.38782509970593981"/>
    <n v="270"/>
    <n v="1"/>
    <n v="1"/>
    <s v="."/>
    <n v="0"/>
    <n v="1"/>
    <n v="1"/>
    <n v="1.2"/>
    <n v="0"/>
    <x v="2"/>
  </r>
  <r>
    <x v="7"/>
    <n v="13027791"/>
    <s v="13-241"/>
    <n v="13001"/>
    <x v="6"/>
    <n v="3"/>
    <n v="10.75"/>
    <n v="19"/>
    <n v="3"/>
    <n v="0.11642249999931664"/>
    <n v="184"/>
    <n v="8.3757013329441451E-2"/>
    <n v="26"/>
    <n v="9.9806374199415585E-2"/>
    <n v="9.6968653535598956E-2"/>
    <n v="-1.3211640206157504E-2"/>
    <n v="2.9827766006058562E-2"/>
    <n v="-3.452819222785718E-3"/>
    <n v="-3.5607581387299816"/>
    <n v="354"/>
    <n v="2"/>
    <n v="6"/>
    <s v="."/>
    <n v="0"/>
    <n v="0"/>
    <n v="1"/>
    <n v="1.2"/>
    <n v="0"/>
    <x v="0"/>
  </r>
  <r>
    <x v="7"/>
    <n v="13027791"/>
    <s v="13-241"/>
    <n v="13001"/>
    <x v="6"/>
    <n v="6"/>
    <n v="10.5"/>
    <n v="17.699996948242188"/>
    <n v="3"/>
    <n v="9.8686349999297818E-2"/>
    <n v="274"/>
    <n v="8.3757013329441451E-2"/>
    <n v="26"/>
    <n v="9.9806374199415585E-2"/>
    <n v="9.6968653535598956E-2"/>
    <n v="-1.3211640206157504E-2"/>
    <n v="1.2091616006039738E-2"/>
    <n v="-6.1132417227885419E-3"/>
    <n v="-6.3043483640249365"/>
    <n v="409"/>
    <n v="3"/>
    <n v="9"/>
    <s v="."/>
    <n v="0"/>
    <n v="0"/>
    <n v="0"/>
    <n v="1.2"/>
    <n v="0"/>
    <x v="4"/>
  </r>
  <r>
    <x v="7"/>
    <n v="13027791"/>
    <s v="13-241"/>
    <n v="13001"/>
    <x v="6"/>
    <n v="5"/>
    <n v="10.449996948242187"/>
    <n v="17.5"/>
    <n v="3"/>
    <n v="9.6009374999994179E-2"/>
    <n v="288"/>
    <n v="8.3757013329441451E-2"/>
    <n v="26"/>
    <n v="9.9806374199415585E-2"/>
    <n v="9.6968653535598956E-2"/>
    <n v="-1.3211640206157504E-2"/>
    <n v="9.4146410067360992E-3"/>
    <n v="-6.5147879726840871E-3"/>
    <n v="-6.7184473901067321"/>
    <n v="419"/>
    <n v="4"/>
    <n v="11"/>
    <s v="."/>
    <n v="0"/>
    <n v="0"/>
    <n v="0"/>
    <n v="1.2"/>
    <n v="0"/>
    <x v="4"/>
  </r>
  <r>
    <x v="7"/>
    <n v="13027791"/>
    <s v="13-241"/>
    <n v="13001"/>
    <x v="6"/>
    <n v="2"/>
    <n v="10.799995422363281"/>
    <n v="16.699996948242188"/>
    <n v="3"/>
    <n v="9.0360359999976936E-2"/>
    <n v="309"/>
    <n v="8.3757013329441451E-2"/>
    <n v="26"/>
    <n v="9.9806374199415585E-2"/>
    <n v="9.6968653535598956E-2"/>
    <n v="-1.3211640206157504E-2"/>
    <n v="3.7656260067188557E-3"/>
    <n v="-7.3621402226866743E-3"/>
    <n v="-7.5922888008173679"/>
    <n v="431"/>
    <n v="5"/>
    <n v="14"/>
    <s v="."/>
    <n v="0"/>
    <n v="0"/>
    <n v="0"/>
    <n v="1.2"/>
    <n v="0"/>
    <x v="4"/>
  </r>
  <r>
    <x v="7"/>
    <n v="13027791"/>
    <s v="13-241"/>
    <n v="13001"/>
    <x v="6"/>
    <n v="4"/>
    <n v="9.8499984741210937"/>
    <n v="11.599998474121094"/>
    <n v="3"/>
    <n v="3.976247999980842E-2"/>
    <n v="498"/>
    <n v="8.3757013329441451E-2"/>
    <n v="26"/>
    <n v="9.9806374199415585E-2"/>
    <n v="9.6968653535598956E-2"/>
    <n v="-1.3211640206157504E-2"/>
    <n v="-4.683225399344966E-2"/>
    <n v="-1.4951822222711951E-2"/>
    <n v="-15.419232584499966"/>
    <n v="515"/>
    <n v="6"/>
    <n v="23"/>
    <s v="."/>
    <n v="0"/>
    <n v="0"/>
    <n v="0"/>
    <n v="1.2"/>
    <n v="0"/>
    <x v="4"/>
  </r>
  <r>
    <x v="21"/>
    <n v="130210131"/>
    <s v="13-255"/>
    <n v="13001"/>
    <x v="6"/>
    <n v="3"/>
    <n v="10.25"/>
    <n v="17"/>
    <n v="3"/>
    <n v="8.8867499999651045E-2"/>
    <n v="319"/>
    <n v="7.1390531196177082E-2"/>
    <n v="30"/>
    <n v="9.9806374199415585E-2"/>
    <n v="9.6968653535598956E-2"/>
    <n v="-2.5578122339421874E-2"/>
    <n v="1.4639248139657335E-2"/>
    <n v="-1.3150986182704523E-2"/>
    <n v="-13.562100434731267"/>
    <n v="502"/>
    <n v="1"/>
    <n v="5"/>
    <s v="."/>
    <n v="0"/>
    <n v="1"/>
    <n v="1"/>
    <n v="1.2"/>
    <n v="0"/>
    <x v="2"/>
  </r>
  <r>
    <x v="22"/>
    <n v="1302601"/>
    <s v="."/>
    <n v="13001"/>
    <x v="7"/>
    <n v="5"/>
    <n v="10.199996948242187"/>
    <n v="18.199996948242187"/>
    <n v="3"/>
    <n v="0.10135943999921437"/>
    <n v="253"/>
    <n v="0.10511133155825116"/>
    <n v="10"/>
    <n v="9.6917474999478753E-2"/>
    <n v="9.6968653535598956E-2"/>
    <n v="8.1426780226522E-3"/>
    <n v="-3.7007130229165797E-3"/>
    <n v="4.3304998601538334E-3"/>
    <n v="4.465876035459261"/>
    <n v="191"/>
    <n v="1"/>
    <n v="11"/>
    <s v="Top200"/>
    <n v="1"/>
    <n v="0"/>
    <n v="1"/>
    <n v="1.2"/>
    <n v="0"/>
    <x v="2"/>
  </r>
  <r>
    <x v="22"/>
    <n v="1302601"/>
    <s v="."/>
    <n v="13001"/>
    <x v="7"/>
    <n v="1"/>
    <n v="10.899993896484375"/>
    <n v="16.399993896484375"/>
    <n v="2"/>
    <n v="8.794991999911872E-2"/>
    <n v="324"/>
    <n v="0.10511133155825116"/>
    <n v="10"/>
    <n v="9.6917474999478753E-2"/>
    <n v="9.6968653535598956E-2"/>
    <n v="8.1426780226522E-3"/>
    <n v="-1.7110233023012233E-2"/>
    <n v="2.3190718601394851E-3"/>
    <n v="2.3915685900373069"/>
    <n v="226"/>
    <n v="2"/>
    <n v="15"/>
    <s v="."/>
    <n v="1"/>
    <n v="0"/>
    <n v="1"/>
    <n v="1"/>
    <n v="0"/>
    <x v="6"/>
  </r>
  <r>
    <x v="22"/>
    <n v="1302601"/>
    <s v="."/>
    <n v="13001"/>
    <x v="7"/>
    <n v="6"/>
    <n v="10.199996948242187"/>
    <n v="16.5"/>
    <n v="3"/>
    <n v="8.3308499999475316E-2"/>
    <n v="341"/>
    <n v="0.10511133155825116"/>
    <n v="10"/>
    <n v="9.6917474999478753E-2"/>
    <n v="9.6968653535598956E-2"/>
    <n v="8.1426780226522E-3"/>
    <n v="-2.1751653022655637E-2"/>
    <n v="1.6228588601929746E-3"/>
    <n v="1.6735912081084985"/>
    <n v="240"/>
    <n v="3"/>
    <n v="16"/>
    <s v="."/>
    <n v="1"/>
    <n v="0"/>
    <n v="0"/>
    <n v="1.2"/>
    <n v="0"/>
    <x v="0"/>
  </r>
  <r>
    <x v="22"/>
    <n v="1302601"/>
    <s v="."/>
    <n v="13001"/>
    <x v="7"/>
    <n v="3"/>
    <n v="9.2999954223632812"/>
    <n v="13.699996948242188"/>
    <n v="3"/>
    <n v="5.2365509999617643E-2"/>
    <n v="466"/>
    <n v="0.10511133155825116"/>
    <n v="10"/>
    <n v="9.6917474999478753E-2"/>
    <n v="9.6968653535598956E-2"/>
    <n v="8.1426780226522E-3"/>
    <n v="-5.2694643022513324E-2"/>
    <n v="-3.0185896397856779E-3"/>
    <n v="-3.112954062703881"/>
    <n v="344"/>
    <n v="4"/>
    <n v="18"/>
    <s v="."/>
    <n v="1"/>
    <n v="0"/>
    <n v="0"/>
    <n v="1.2"/>
    <n v="0"/>
    <x v="0"/>
  </r>
  <r>
    <x v="22"/>
    <n v="1302601"/>
    <s v="."/>
    <n v="13001"/>
    <x v="7"/>
    <n v="2"/>
    <n v="9.3499984741210937"/>
    <n v="12.5"/>
    <n v="3"/>
    <n v="4.3828124999890861E-2"/>
    <n v="488"/>
    <n v="0.10511133155825116"/>
    <n v="10"/>
    <n v="9.6917474999478753E-2"/>
    <n v="9.6968653535598956E-2"/>
    <n v="8.1426780226522E-3"/>
    <n v="-6.1232028022240106E-2"/>
    <n v="-4.299197389744696E-3"/>
    <n v="-4.4335950154926946"/>
    <n v="374"/>
    <n v="5"/>
    <n v="20"/>
    <s v="."/>
    <n v="1"/>
    <n v="0"/>
    <n v="0"/>
    <n v="1.2"/>
    <n v="0"/>
    <x v="0"/>
  </r>
  <r>
    <x v="19"/>
    <n v="4021021"/>
    <s v="13-257"/>
    <n v="4001"/>
    <x v="7"/>
    <n v="3"/>
    <n v="12.099998474121094"/>
    <n v="20.599990844726562"/>
    <n v="2"/>
    <n v="0.15404267999838339"/>
    <n v="66"/>
    <n v="0.10498249645195783"/>
    <n v="11"/>
    <n v="9.6917474999478753E-2"/>
    <n v="9.6968653535598956E-2"/>
    <n v="8.0138429163588709E-3"/>
    <n v="4.9111362082545768E-2"/>
    <n v="1.2175010062197188E-2"/>
    <n v="12.555614230249697"/>
    <n v="91"/>
    <n v="1"/>
    <n v="3"/>
    <s v="Top100"/>
    <n v="1"/>
    <n v="1"/>
    <n v="1"/>
    <n v="1"/>
    <n v="1"/>
    <x v="7"/>
  </r>
  <r>
    <x v="19"/>
    <n v="4021021"/>
    <s v="13-257"/>
    <n v="4001"/>
    <x v="7"/>
    <n v="6"/>
    <n v="10.599998474121094"/>
    <n v="21"/>
    <n v="3"/>
    <n v="0.1402379999999539"/>
    <n v="96"/>
    <n v="0.10498249645195783"/>
    <n v="11"/>
    <n v="9.6917474999478753E-2"/>
    <n v="9.6968653535598956E-2"/>
    <n v="8.0138429163588709E-3"/>
    <n v="3.5306682084116275E-2"/>
    <n v="1.0104308062432763E-2"/>
    <n v="10.420179814833963"/>
    <n v="117"/>
    <n v="2"/>
    <n v="4"/>
    <s v="Top150"/>
    <n v="1"/>
    <n v="1"/>
    <n v="1"/>
    <n v="1.2"/>
    <n v="0"/>
    <x v="1"/>
  </r>
  <r>
    <x v="19"/>
    <n v="4021021"/>
    <s v="13-257"/>
    <n v="4001"/>
    <x v="7"/>
    <n v="1"/>
    <n v="10.149993896484375"/>
    <n v="20"/>
    <n v="3"/>
    <n v="0.12179999999989377"/>
    <n v="156"/>
    <n v="0.10498249645195783"/>
    <n v="11"/>
    <n v="9.6917474999478753E-2"/>
    <n v="9.6968653535598956E-2"/>
    <n v="8.0138429163588709E-3"/>
    <n v="1.6868682084056147E-2"/>
    <n v="7.3386080624237449E-3"/>
    <n v="7.568020999414629"/>
    <n v="156"/>
    <n v="3"/>
    <n v="7"/>
    <s v="Top200"/>
    <n v="1"/>
    <n v="0"/>
    <n v="0"/>
    <n v="1.2"/>
    <n v="0"/>
    <x v="0"/>
  </r>
  <r>
    <x v="19"/>
    <n v="4021021"/>
    <s v="13-257"/>
    <n v="4001"/>
    <x v="7"/>
    <n v="4"/>
    <n v="10.149993896484375"/>
    <n v="19.099990844726563"/>
    <n v="2"/>
    <n v="0.11108464499920956"/>
    <n v="205"/>
    <n v="0.10498249645195783"/>
    <n v="11"/>
    <n v="9.6917474999478753E-2"/>
    <n v="9.6968653535598956E-2"/>
    <n v="8.0138429163588709E-3"/>
    <n v="6.1533270833719345E-3"/>
    <n v="5.7313048123211127E-3"/>
    <n v="5.9104716868292355"/>
    <n v="169"/>
    <n v="4"/>
    <n v="10"/>
    <s v="Top200"/>
    <n v="1"/>
    <n v="0"/>
    <n v="0"/>
    <n v="1"/>
    <n v="0"/>
    <x v="9"/>
  </r>
  <r>
    <x v="19"/>
    <n v="4021021"/>
    <s v="13-257"/>
    <n v="4001"/>
    <x v="7"/>
    <n v="5"/>
    <n v="10.349998474121094"/>
    <n v="17.699996948242188"/>
    <n v="2"/>
    <n v="9.7276544999658654E-2"/>
    <n v="286"/>
    <n v="0.10498249645195783"/>
    <n v="11"/>
    <n v="9.6917474999478753E-2"/>
    <n v="9.6968653535598956E-2"/>
    <n v="8.0138429163588709E-3"/>
    <n v="-7.6547729161789702E-3"/>
    <n v="3.6600898123884769E-3"/>
    <n v="3.7745082342973766"/>
    <n v="199"/>
    <n v="5"/>
    <n v="13"/>
    <s v="Top200"/>
    <n v="1"/>
    <n v="0"/>
    <n v="0"/>
    <n v="1"/>
    <n v="0"/>
    <x v="9"/>
  </r>
  <r>
    <x v="23"/>
    <n v="13021051"/>
    <s v="."/>
    <n v="13001"/>
    <x v="7"/>
    <n v="1"/>
    <n v="10.449996948242187"/>
    <n v="20.199996948242187"/>
    <n v="2"/>
    <n v="0.12792053999874042"/>
    <n v="133"/>
    <n v="9.6586076755536043E-2"/>
    <n v="16"/>
    <n v="9.6917474999478753E-2"/>
    <n v="9.6968653535598956E-2"/>
    <n v="-3.8257678006291262E-4"/>
    <n v="3.1385641779324583E-2"/>
    <n v="4.4783001988609392E-3"/>
    <n v="4.6182967748612436"/>
    <n v="188"/>
    <n v="1"/>
    <n v="6"/>
    <s v="Top200"/>
    <n v="0"/>
    <n v="0"/>
    <n v="1"/>
    <n v="1"/>
    <n v="0"/>
    <x v="9"/>
  </r>
  <r>
    <x v="23"/>
    <n v="13021051"/>
    <s v="."/>
    <n v="13001"/>
    <x v="7"/>
    <n v="3"/>
    <n v="10.299995422363281"/>
    <n v="17"/>
    <n v="1"/>
    <n v="8.9300999999977648E-2"/>
    <n v="317"/>
    <n v="9.6586076755536043E-2"/>
    <n v="16"/>
    <n v="9.6917474999478753E-2"/>
    <n v="9.6968653535598956E-2"/>
    <n v="-3.8257678006291262E-4"/>
    <n v="-7.2338982194381923E-3"/>
    <n v="-1.3146308009534763E-3"/>
    <n v="-1.3557276016737216"/>
    <n v="307"/>
    <n v="2"/>
    <n v="13"/>
    <s v="."/>
    <n v="0"/>
    <n v="0"/>
    <n v="1"/>
    <n v="0"/>
    <n v="0"/>
    <x v="5"/>
  </r>
  <r>
    <x v="23"/>
    <n v="13021051"/>
    <s v="."/>
    <n v="13001"/>
    <x v="7"/>
    <n v="2"/>
    <n v="9.2999954223632812"/>
    <n v="15.299995422363281"/>
    <n v="1"/>
    <n v="6.5311109999129258E-2"/>
    <n v="423"/>
    <n v="9.6586076755536043E-2"/>
    <n v="16"/>
    <n v="9.6917474999478753E-2"/>
    <n v="9.6968653535598956E-2"/>
    <n v="-3.8257678006291262E-4"/>
    <n v="-3.1223788220286583E-2"/>
    <n v="-4.9131143010807355E-3"/>
    <n v="-5.0667036428190082"/>
    <n v="385"/>
    <n v="3"/>
    <n v="18"/>
    <s v="."/>
    <n v="0"/>
    <n v="0"/>
    <n v="0"/>
    <n v="0"/>
    <n v="0"/>
    <x v="8"/>
  </r>
  <r>
    <x v="7"/>
    <n v="13027791"/>
    <s v="13-241"/>
    <n v="13001"/>
    <x v="7"/>
    <n v="5"/>
    <n v="10.699996948242188"/>
    <n v="16.699996948242188"/>
    <n v="3"/>
    <n v="8.9523689999623457E-2"/>
    <n v="316"/>
    <n v="8.3757013329441451E-2"/>
    <n v="26"/>
    <n v="9.6917474999478753E-2"/>
    <n v="9.6968653535598956E-2"/>
    <n v="-1.3211640206157504E-2"/>
    <n v="5.8178552063022082E-3"/>
    <n v="-7.0543058427491711E-3"/>
    <n v="-7.2748311805313532"/>
    <n v="426"/>
    <n v="1"/>
    <n v="13"/>
    <s v="."/>
    <n v="0"/>
    <n v="0"/>
    <n v="1"/>
    <n v="1.2"/>
    <n v="0"/>
    <x v="0"/>
  </r>
  <r>
    <x v="7"/>
    <n v="13027791"/>
    <s v="13-241"/>
    <n v="13001"/>
    <x v="7"/>
    <n v="1"/>
    <n v="10.25"/>
    <n v="15.699996948242188"/>
    <n v="1"/>
    <n v="7.579567499942641E-2"/>
    <n v="377"/>
    <n v="8.3757013329441451E-2"/>
    <n v="26"/>
    <n v="9.6917474999478753E-2"/>
    <n v="9.6968653535598956E-2"/>
    <n v="-1.3211640206157504E-2"/>
    <n v="-7.9101597938948387E-3"/>
    <n v="-9.1135080927787285E-3"/>
    <n v="-9.3984063514226204"/>
    <n v="457"/>
    <n v="2"/>
    <n v="17"/>
    <s v="."/>
    <n v="0"/>
    <n v="0"/>
    <n v="1"/>
    <n v="0"/>
    <n v="0"/>
    <x v="5"/>
  </r>
  <r>
    <x v="7"/>
    <n v="13027791"/>
    <s v="13-241"/>
    <n v="13001"/>
    <x v="7"/>
    <n v="4"/>
    <n v="10.599998474121094"/>
    <n v="14.799995422363281"/>
    <n v="1"/>
    <n v="6.9654719999562076E-2"/>
    <n v="408"/>
    <n v="8.3757013329441451E-2"/>
    <n v="26"/>
    <n v="9.6917474999478753E-2"/>
    <n v="9.6968653535598956E-2"/>
    <n v="-1.3211640206157504E-2"/>
    <n v="-1.4051114793759173E-2"/>
    <n v="-1.0034651342758378E-2"/>
    <n v="-10.348345549703312"/>
    <n v="465"/>
    <n v="3"/>
    <n v="19"/>
    <s v="."/>
    <n v="0"/>
    <n v="0"/>
    <n v="0"/>
    <n v="0"/>
    <n v="0"/>
    <x v="8"/>
  </r>
  <r>
    <x v="7"/>
    <n v="13027791"/>
    <s v="13-241"/>
    <n v="13001"/>
    <x v="7"/>
    <n v="6"/>
    <n v="9.6999969482421875"/>
    <n v="15.299995422363281"/>
    <n v="3"/>
    <n v="6.8120189999717695E-2"/>
    <n v="411"/>
    <n v="8.3757013329441451E-2"/>
    <n v="26"/>
    <n v="9.6917474999478753E-2"/>
    <n v="9.6968653535598956E-2"/>
    <n v="-1.3211640206157504E-2"/>
    <n v="-1.5585644793603554E-2"/>
    <n v="-1.0264830842735035E-2"/>
    <n v="-10.585720713309305"/>
    <n v="468"/>
    <n v="4"/>
    <n v="20"/>
    <s v="."/>
    <n v="0"/>
    <n v="0"/>
    <n v="0"/>
    <n v="1.2"/>
    <n v="0"/>
    <x v="4"/>
  </r>
  <r>
    <x v="7"/>
    <n v="13027791"/>
    <s v="13-241"/>
    <n v="13001"/>
    <x v="7"/>
    <n v="3"/>
    <n v="9.5"/>
    <n v="14.5"/>
    <n v="3"/>
    <n v="5.9921249999661086E-2"/>
    <n v="438"/>
    <n v="8.3757013329441451E-2"/>
    <n v="26"/>
    <n v="9.6917474999478753E-2"/>
    <n v="9.6968653535598956E-2"/>
    <n v="-1.3211640206157504E-2"/>
    <n v="-2.3784584793660163E-2"/>
    <n v="-1.1494671842743526E-2"/>
    <n v="-11.854007891863347"/>
    <n v="486"/>
    <n v="5"/>
    <n v="21"/>
    <s v="."/>
    <n v="0"/>
    <n v="0"/>
    <n v="0"/>
    <n v="1.2"/>
    <n v="0"/>
    <x v="4"/>
  </r>
  <r>
    <x v="7"/>
    <n v="13027791"/>
    <s v="13-241"/>
    <n v="13001"/>
    <x v="7"/>
    <n v="2"/>
    <n v="8.9499969482421875"/>
    <n v="14.299995422363281"/>
    <n v="1"/>
    <n v="5.490556499989907E-2"/>
    <n v="456"/>
    <n v="8.3757013329441451E-2"/>
    <n v="26"/>
    <n v="9.6917474999478753E-2"/>
    <n v="9.6968653535598956E-2"/>
    <n v="-1.3211640206157504E-2"/>
    <n v="-2.8800269793422165E-2"/>
    <n v="-1.2247024592707826E-2"/>
    <n v="-12.629880013969382"/>
    <n v="493"/>
    <n v="6"/>
    <n v="22"/>
    <s v="."/>
    <n v="0"/>
    <n v="0"/>
    <n v="0"/>
    <n v="0"/>
    <n v="0"/>
    <x v="8"/>
  </r>
  <r>
    <x v="24"/>
    <n v="13072881"/>
    <s v="."/>
    <n v="13001"/>
    <x v="7"/>
    <n v="5"/>
    <n v="10.699996948242188"/>
    <n v="19.399993896484375"/>
    <n v="2"/>
    <n v="0.1208115599993107"/>
    <n v="164"/>
    <n v="9.9731719532208468E-2"/>
    <n v="13"/>
    <n v="9.6917474999478753E-2"/>
    <n v="9.6968653535598956E-2"/>
    <n v="2.7630659966095122E-3"/>
    <n v="2.1131019003222437E-2"/>
    <n v="4.8274924484490722E-3"/>
    <n v="4.9784051571643326"/>
    <n v="184"/>
    <n v="1"/>
    <n v="3"/>
    <s v="Top200"/>
    <n v="0"/>
    <n v="1"/>
    <n v="1"/>
    <n v="1"/>
    <n v="0"/>
    <x v="6"/>
  </r>
  <r>
    <x v="24"/>
    <n v="13072881"/>
    <s v="."/>
    <n v="13001"/>
    <x v="7"/>
    <n v="1"/>
    <n v="10.599998474121094"/>
    <n v="17.899993896484375"/>
    <n v="3"/>
    <n v="0.10189037999953143"/>
    <n v="250"/>
    <n v="9.9731719532208468E-2"/>
    <n v="13"/>
    <n v="9.6917474999478753E-2"/>
    <n v="9.6968653535598956E-2"/>
    <n v="2.7630659966095122E-3"/>
    <n v="2.2098390034431675E-3"/>
    <n v="1.9893154484821826E-3"/>
    <n v="2.0515036312759243"/>
    <n v="233"/>
    <n v="2"/>
    <n v="4"/>
    <s v="."/>
    <n v="0"/>
    <n v="1"/>
    <n v="1"/>
    <n v="1.2"/>
    <n v="0"/>
    <x v="2"/>
  </r>
  <r>
    <x v="24"/>
    <n v="13072881"/>
    <s v="."/>
    <n v="13001"/>
    <x v="7"/>
    <n v="6"/>
    <n v="8.6999969482421875"/>
    <n v="19.699996948242188"/>
    <n v="2"/>
    <n v="0.10129148999931203"/>
    <n v="254"/>
    <n v="9.9731719532208468E-2"/>
    <n v="13"/>
    <n v="9.6917474999478753E-2"/>
    <n v="9.6968653535598956E-2"/>
    <n v="2.7630659966095122E-3"/>
    <n v="1.6109490032237689E-3"/>
    <n v="1.8994819484492726E-3"/>
    <n v="1.9588618375029185"/>
    <n v="235"/>
    <n v="3"/>
    <n v="5"/>
    <s v="."/>
    <n v="0"/>
    <n v="1"/>
    <n v="0"/>
    <n v="1"/>
    <n v="0"/>
    <x v="9"/>
  </r>
  <r>
    <x v="24"/>
    <n v="13072881"/>
    <s v="."/>
    <n v="13001"/>
    <x v="7"/>
    <n v="2"/>
    <n v="10.299995422363281"/>
    <n v="16.899993896484375"/>
    <n v="2"/>
    <n v="8.8253489999260637E-2"/>
    <n v="322"/>
    <n v="9.9731719532208468E-2"/>
    <n v="13"/>
    <n v="9.6917474999478753E-2"/>
    <n v="9.6968653535598956E-2"/>
    <n v="2.7630659966095122E-3"/>
    <n v="-1.1427050996827628E-2"/>
    <n v="-5.6218051558437013E-5"/>
    <n v="-5.7975489509915018E-2"/>
    <n v="282"/>
    <n v="4"/>
    <n v="7"/>
    <s v="."/>
    <n v="0"/>
    <n v="0"/>
    <n v="0"/>
    <n v="1"/>
    <n v="0"/>
    <x v="5"/>
  </r>
  <r>
    <x v="24"/>
    <n v="13072881"/>
    <s v="."/>
    <n v="13001"/>
    <x v="7"/>
    <n v="4"/>
    <n v="9.8499984741210937"/>
    <n v="17"/>
    <n v="3"/>
    <n v="8.5399499999766704E-2"/>
    <n v="332"/>
    <n v="9.9731719532208468E-2"/>
    <n v="13"/>
    <n v="9.6917474999478753E-2"/>
    <n v="9.6968653535598956E-2"/>
    <n v="2.7630659966095122E-3"/>
    <n v="-1.4281040996321562E-2"/>
    <n v="-4.8431655148252701E-4"/>
    <n v="-0.4994568180785614"/>
    <n v="292"/>
    <n v="5"/>
    <n v="8"/>
    <s v="."/>
    <n v="0"/>
    <n v="0"/>
    <n v="0"/>
    <n v="1.2"/>
    <n v="0"/>
    <x v="4"/>
  </r>
  <r>
    <x v="15"/>
    <n v="13077601"/>
    <s v="."/>
    <n v="13001"/>
    <x v="7"/>
    <n v="4"/>
    <n v="11.5"/>
    <n v="23.199996948242188"/>
    <n v="3"/>
    <n v="0.18569279999974242"/>
    <n v="24"/>
    <n v="0.12108554345769552"/>
    <n v="5"/>
    <n v="9.6917474999478753E-2"/>
    <n v="9.6968653535598956E-2"/>
    <n v="2.4116889922096568E-2"/>
    <n v="6.4658435078167098E-2"/>
    <n v="2.4168899214983004E-2"/>
    <n v="24.924445512807047"/>
    <n v="17"/>
    <n v="1"/>
    <n v="1"/>
    <s v="Top50"/>
    <n v="1"/>
    <n v="1"/>
    <n v="1"/>
    <n v="1.2"/>
    <n v="1"/>
    <x v="10"/>
  </r>
  <r>
    <x v="15"/>
    <n v="13077601"/>
    <s v="."/>
    <n v="13001"/>
    <x v="7"/>
    <n v="2"/>
    <n v="10.799995422363281"/>
    <n v="23"/>
    <n v="3"/>
    <n v="0.17139599999973143"/>
    <n v="41"/>
    <n v="0.12108554345769552"/>
    <n v="5"/>
    <n v="9.6917474999478753E-2"/>
    <n v="9.6968653535598956E-2"/>
    <n v="2.4116889922096568E-2"/>
    <n v="5.0361635078156108E-2"/>
    <n v="2.2024379214981356E-2"/>
    <n v="22.712885465503351"/>
    <n v="21"/>
    <n v="2"/>
    <n v="2"/>
    <s v="Top50"/>
    <n v="1"/>
    <n v="1"/>
    <n v="1"/>
    <n v="1.2"/>
    <n v="1"/>
    <x v="10"/>
  </r>
  <r>
    <x v="15"/>
    <n v="13077601"/>
    <s v="."/>
    <n v="13001"/>
    <x v="7"/>
    <n v="6"/>
    <n v="10.549995422363281"/>
    <n v="20.899993896484375"/>
    <n v="3"/>
    <n v="0.13825036499838461"/>
    <n v="99"/>
    <n v="0.12108554345769552"/>
    <n v="5"/>
    <n v="9.6917474999478753E-2"/>
    <n v="9.6968653535598956E-2"/>
    <n v="2.4116889922096568E-2"/>
    <n v="1.721600007680929E-2"/>
    <n v="1.7052533964779334E-2"/>
    <n v="17.585614879677628"/>
    <n v="45"/>
    <n v="3"/>
    <n v="6"/>
    <s v="Top50"/>
    <n v="1"/>
    <n v="0"/>
    <n v="0"/>
    <n v="1.2"/>
    <n v="1"/>
    <x v="2"/>
  </r>
  <r>
    <x v="15"/>
    <n v="13077601"/>
    <s v="."/>
    <n v="13001"/>
    <x v="7"/>
    <n v="5"/>
    <n v="10.849998474121094"/>
    <n v="17"/>
    <n v="1"/>
    <n v="9.4069499999932304E-2"/>
    <n v="293"/>
    <n v="0.12108554345769552"/>
    <n v="5"/>
    <n v="9.6917474999478753E-2"/>
    <n v="9.6968653535598956E-2"/>
    <n v="2.4116889922096568E-2"/>
    <n v="-2.6964864921643017E-2"/>
    <n v="1.0425404215011489E-2"/>
    <n v="10.751313785319432"/>
    <n v="115"/>
    <n v="4"/>
    <n v="14"/>
    <s v="Top150"/>
    <n v="1"/>
    <n v="0"/>
    <n v="0"/>
    <n v="0"/>
    <n v="0"/>
    <x v="5"/>
  </r>
  <r>
    <x v="15"/>
    <n v="13077601"/>
    <s v="."/>
    <n v="13001"/>
    <x v="7"/>
    <n v="3"/>
    <n v="11"/>
    <n v="16.29998779296875"/>
    <n v="3"/>
    <n v="8.7677699999403558E-2"/>
    <n v="325"/>
    <n v="0.12108554345769552"/>
    <n v="5"/>
    <n v="9.6917474999478753E-2"/>
    <n v="9.6968653535598956E-2"/>
    <n v="2.4116889922096568E-2"/>
    <n v="-3.3356664922171778E-2"/>
    <n v="9.4666342149321743E-3"/>
    <n v="9.7625715834620728"/>
    <n v="128"/>
    <n v="5"/>
    <n v="17"/>
    <s v="Top150"/>
    <n v="1"/>
    <n v="0"/>
    <n v="0"/>
    <n v="1.2"/>
    <n v="0"/>
    <x v="0"/>
  </r>
  <r>
    <x v="15"/>
    <n v="13077601"/>
    <s v="."/>
    <n v="13001"/>
    <x v="7"/>
    <n v="1"/>
    <n v="9.1999969482421875"/>
    <n v="11.899993896484375"/>
    <n v="3"/>
    <n v="3.9084359999833396E-2"/>
    <n v="499"/>
    <n v="0.12108554345769552"/>
    <n v="5"/>
    <n v="9.6917474999478753E-2"/>
    <n v="9.6968653535598956E-2"/>
    <n v="2.4116889922096568E-2"/>
    <n v="-8.195000492174194E-2"/>
    <n v="2.1776332149966507E-3"/>
    <n v="2.245708417717899"/>
    <n v="230"/>
    <n v="6"/>
    <n v="19"/>
    <s v="."/>
    <n v="1"/>
    <n v="0"/>
    <n v="0"/>
    <n v="1.2"/>
    <n v="0"/>
    <x v="0"/>
  </r>
  <r>
    <x v="6"/>
    <n v="998"/>
    <s v="."/>
    <n v="98"/>
    <x v="8"/>
    <n v="4"/>
    <n v="11"/>
    <n v="19.5"/>
    <n v="3"/>
    <n v="0.12548249999963446"/>
    <n v="143"/>
    <n v="6.5476370204997289E-2"/>
    <n v="31"/>
    <n v="0.1053766091661351"/>
    <n v="9.6968653535598956E-2"/>
    <n v="-3.1492283330601667E-2"/>
    <n v="5.1598174164101021E-2"/>
    <n v="-1.1155643873745846E-2"/>
    <n v="-11.504381536710115"/>
    <n v="484"/>
    <n v="1"/>
    <n v="3"/>
    <s v="."/>
    <n v="0"/>
    <n v="1"/>
    <n v="1"/>
    <n v="1.2"/>
    <n v="0"/>
    <x v="2"/>
  </r>
  <r>
    <x v="6"/>
    <n v="998"/>
    <s v="."/>
    <n v="98"/>
    <x v="8"/>
    <n v="3"/>
    <n v="10.549995422363281"/>
    <n v="18"/>
    <n v="3"/>
    <n v="0.10254599999916536"/>
    <n v="244"/>
    <n v="6.5476370204997289E-2"/>
    <n v="31"/>
    <n v="0.1053766091661351"/>
    <n v="9.6968653535598956E-2"/>
    <n v="-3.1492283330601667E-2"/>
    <n v="2.8661674163631926E-2"/>
    <n v="-1.4596118873816212E-2"/>
    <n v="-15.052409558783562"/>
    <n v="511"/>
    <n v="2"/>
    <n v="7"/>
    <s v="."/>
    <n v="0"/>
    <n v="0"/>
    <n v="1"/>
    <n v="1.2"/>
    <n v="0"/>
    <x v="0"/>
  </r>
  <r>
    <x v="6"/>
    <n v="998"/>
    <s v="."/>
    <n v="98"/>
    <x v="8"/>
    <n v="1"/>
    <n v="9.149993896484375"/>
    <n v="13.799995422363281"/>
    <n v="3"/>
    <n v="5.2275779999945371E-2"/>
    <n v="467"/>
    <n v="6.5476370204997289E-2"/>
    <n v="31"/>
    <n v="0.1053766091661351"/>
    <n v="9.6968653535598956E-2"/>
    <n v="-3.1492283330601667E-2"/>
    <n v="-2.1608545835588064E-2"/>
    <n v="-2.213665187369921E-2"/>
    <n v="-22.828667890672982"/>
    <n v="540"/>
    <n v="3"/>
    <n v="16"/>
    <s v="."/>
    <n v="0"/>
    <n v="0"/>
    <n v="0"/>
    <n v="1.2"/>
    <n v="0"/>
    <x v="4"/>
  </r>
  <r>
    <x v="6"/>
    <n v="998"/>
    <s v="."/>
    <n v="98"/>
    <x v="8"/>
    <n v="5"/>
    <n v="8.0999984741210937"/>
    <n v="9"/>
    <n v="3"/>
    <n v="1.968299999998635E-2"/>
    <n v="529"/>
    <n v="6.5476370204997289E-2"/>
    <n v="31"/>
    <n v="0.1053766091661351"/>
    <n v="9.6968653535598956E-2"/>
    <n v="-3.1492283330601667E-2"/>
    <n v="-5.4201325835547084E-2"/>
    <n v="-2.7025568873693062E-2"/>
    <n v="-27.870417798233618"/>
    <n v="549"/>
    <n v="4"/>
    <n v="18"/>
    <s v="."/>
    <n v="0"/>
    <n v="0"/>
    <n v="0"/>
    <n v="1.2"/>
    <n v="0"/>
    <x v="4"/>
  </r>
  <r>
    <x v="6"/>
    <n v="998"/>
    <s v="."/>
    <n v="98"/>
    <x v="8"/>
    <n v="2"/>
    <n v="4.5"/>
    <n v="3.2999992370605469"/>
    <n v="3"/>
    <n v="1.4701499999887346E-3"/>
    <n v="560"/>
    <n v="6.5476370204997289E-2"/>
    <n v="31"/>
    <n v="0.1053766091661351"/>
    <n v="9.6968653535598956E-2"/>
    <n v="-3.1492283330601667E-2"/>
    <n v="-7.24141758355447E-2"/>
    <n v="-2.9757496373692703E-2"/>
    <n v="-30.68774834825172"/>
    <n v="555"/>
    <n v="5"/>
    <n v="20"/>
    <s v="."/>
    <n v="0"/>
    <n v="0"/>
    <n v="0"/>
    <n v="1.2"/>
    <n v="0"/>
    <x v="4"/>
  </r>
  <r>
    <x v="25"/>
    <n v="402142"/>
    <s v="."/>
    <n v="4001"/>
    <x v="8"/>
    <n v="1"/>
    <n v="10.099998474121094"/>
    <n v="20.5"/>
    <n v="3"/>
    <n v="0.1273357499994745"/>
    <n v="134"/>
    <n v="9.1609026837085841E-2"/>
    <n v="23"/>
    <n v="0.1053766091661351"/>
    <n v="9.6968653535598956E-2"/>
    <n v="-5.3596266985131147E-3"/>
    <n v="2.7318767531852514E-2"/>
    <n v="8.8203911067000857E-4"/>
    <n v="0.90961262068694804"/>
    <n v="256"/>
    <n v="1"/>
    <n v="4"/>
    <s v="."/>
    <n v="0"/>
    <n v="1"/>
    <n v="1"/>
    <n v="1.2"/>
    <n v="0"/>
    <x v="2"/>
  </r>
  <r>
    <x v="25"/>
    <n v="402142"/>
    <s v="."/>
    <n v="4001"/>
    <x v="8"/>
    <n v="5"/>
    <n v="10.849998474121094"/>
    <n v="19.199996948242187"/>
    <n v="1"/>
    <n v="0.11999231999925541"/>
    <n v="165"/>
    <n v="9.1609026837085841E-2"/>
    <n v="23"/>
    <n v="0.1053766091661351"/>
    <n v="9.6968653535598956E-2"/>
    <n v="-5.3596266985131147E-3"/>
    <n v="1.9975337531633428E-2"/>
    <n v="-2.1947538936285468E-4"/>
    <n v="-0.22633643075417281"/>
    <n v="287"/>
    <n v="2"/>
    <n v="7"/>
    <s v="."/>
    <n v="0"/>
    <n v="0"/>
    <n v="1"/>
    <n v="0"/>
    <n v="0"/>
    <x v="5"/>
  </r>
  <r>
    <x v="25"/>
    <n v="402142"/>
    <s v="."/>
    <n v="4001"/>
    <x v="8"/>
    <n v="6"/>
    <n v="10.399993896484375"/>
    <n v="18.599990844726562"/>
    <n v="3"/>
    <n v="0.10793951999949059"/>
    <n v="220"/>
    <n v="9.1609026837085841E-2"/>
    <n v="23"/>
    <n v="0.1053766091661351"/>
    <n v="9.6968653535598956E-2"/>
    <n v="-5.3596266985131147E-3"/>
    <n v="7.9225375318685981E-3"/>
    <n v="-2.0273953893275788E-3"/>
    <n v="-2.0907739928380931"/>
    <n v="323"/>
    <n v="3"/>
    <n v="11"/>
    <s v="."/>
    <n v="0"/>
    <n v="0"/>
    <n v="0"/>
    <n v="1.2"/>
    <n v="0"/>
    <x v="4"/>
  </r>
  <r>
    <x v="25"/>
    <n v="402142"/>
    <s v="."/>
    <n v="4001"/>
    <x v="8"/>
    <n v="2"/>
    <n v="10.149993896484375"/>
    <n v="18.5"/>
    <n v="2"/>
    <n v="0.10421512499942764"/>
    <n v="237"/>
    <n v="9.1609026837085841E-2"/>
    <n v="23"/>
    <n v="0.1053766091661351"/>
    <n v="9.6968653535598956E-2"/>
    <n v="-5.3596266985131147E-3"/>
    <n v="4.198142531805657E-3"/>
    <n v="-2.5860546393370199E-3"/>
    <n v="-2.66689754373833"/>
    <n v="329"/>
    <n v="4"/>
    <n v="12"/>
    <s v="."/>
    <n v="0"/>
    <n v="0"/>
    <n v="0"/>
    <n v="1"/>
    <n v="0"/>
    <x v="5"/>
  </r>
  <r>
    <x v="25"/>
    <n v="402142"/>
    <s v="."/>
    <n v="4001"/>
    <x v="8"/>
    <n v="4"/>
    <n v="10"/>
    <n v="13.799995422363281"/>
    <n v="2"/>
    <n v="5.7131999999910477E-2"/>
    <n v="448"/>
    <n v="9.1609026837085841E-2"/>
    <n v="23"/>
    <n v="0.1053766091661351"/>
    <n v="9.6968653535598956E-2"/>
    <n v="-5.3596266985131147E-3"/>
    <n v="-4.288498246771151E-2"/>
    <n v="-9.6485233892645954E-3"/>
    <n v="-9.950146812879531"/>
    <n v="461"/>
    <n v="5"/>
    <n v="17"/>
    <s v="."/>
    <n v="0"/>
    <n v="0"/>
    <n v="0"/>
    <n v="1"/>
    <n v="0"/>
    <x v="5"/>
  </r>
  <r>
    <x v="13"/>
    <n v="4021001"/>
    <s v="13-259"/>
    <n v="4001"/>
    <x v="8"/>
    <n v="2"/>
    <n v="11.599998474121094"/>
    <n v="19.899993896484375"/>
    <n v="3"/>
    <n v="0.13781147999907262"/>
    <n v="101"/>
    <n v="0.11291944754405683"/>
    <n v="6"/>
    <n v="0.1053766091661351"/>
    <n v="9.6968653535598956E-2"/>
    <n v="1.5950794008457878E-2"/>
    <n v="1.6484076824479638E-2"/>
    <n v="1.2043087928746673E-2"/>
    <n v="12.419568066215785"/>
    <n v="92"/>
    <n v="1"/>
    <n v="2"/>
    <s v="Top100"/>
    <n v="1"/>
    <n v="1"/>
    <n v="1"/>
    <n v="1.2"/>
    <n v="1"/>
    <x v="10"/>
  </r>
  <r>
    <x v="13"/>
    <n v="4021001"/>
    <s v="13-259"/>
    <n v="4001"/>
    <x v="8"/>
    <n v="4"/>
    <n v="11.199996948242188"/>
    <n v="20"/>
    <n v="3"/>
    <n v="0.13439999999900465"/>
    <n v="112"/>
    <n v="0.11291944754405683"/>
    <n v="6"/>
    <n v="0.1053766091661351"/>
    <n v="9.6968653535598956E-2"/>
    <n v="1.5950794008457878E-2"/>
    <n v="1.307259682441167E-2"/>
    <n v="1.1531365928736477E-2"/>
    <n v="11.891849075230381"/>
    <n v="101"/>
    <n v="2"/>
    <n v="4"/>
    <s v="Top150"/>
    <n v="1"/>
    <n v="1"/>
    <n v="1"/>
    <n v="1.2"/>
    <n v="0"/>
    <x v="1"/>
  </r>
  <r>
    <x v="13"/>
    <n v="4021001"/>
    <s v="13-259"/>
    <n v="4001"/>
    <x v="8"/>
    <n v="3"/>
    <n v="11.349998474121094"/>
    <n v="19.79998779296875"/>
    <n v="2"/>
    <n v="0.13348961999872699"/>
    <n v="115"/>
    <n v="0.11291944754405683"/>
    <n v="6"/>
    <n v="0.1053766091661351"/>
    <n v="9.6968653535598956E-2"/>
    <n v="1.5950794008457878E-2"/>
    <n v="1.2162216824134015E-2"/>
    <n v="1.1394808928694829E-2"/>
    <n v="11.751023153592193"/>
    <n v="103"/>
    <n v="3"/>
    <n v="5"/>
    <s v="Top150"/>
    <n v="1"/>
    <n v="1"/>
    <n v="0"/>
    <n v="1"/>
    <n v="0"/>
    <x v="6"/>
  </r>
  <r>
    <x v="13"/>
    <n v="4021001"/>
    <s v="13-259"/>
    <n v="4001"/>
    <x v="8"/>
    <n v="6"/>
    <n v="10.349998474121094"/>
    <n v="19.899993896484375"/>
    <n v="3"/>
    <n v="0.1229611049993764"/>
    <n v="154"/>
    <n v="0.11291944754405683"/>
    <n v="6"/>
    <n v="0.1053766091661351"/>
    <n v="9.6968653535598956E-2"/>
    <n v="1.5950794008457878E-2"/>
    <n v="1.6337018247834234E-3"/>
    <n v="9.81553167879224E-3"/>
    <n v="10.122375964711916"/>
    <n v="124"/>
    <n v="4"/>
    <n v="8"/>
    <s v="Top150"/>
    <n v="1"/>
    <n v="0"/>
    <n v="0"/>
    <n v="1.2"/>
    <n v="0"/>
    <x v="0"/>
  </r>
  <r>
    <x v="13"/>
    <n v="4021001"/>
    <s v="13-259"/>
    <n v="4001"/>
    <x v="8"/>
    <n v="1"/>
    <n v="10.299995422363281"/>
    <n v="19.5"/>
    <n v="3"/>
    <n v="0.11749724999936006"/>
    <n v="180"/>
    <n v="0.11291944754405683"/>
    <n v="6"/>
    <n v="0.1053766091661351"/>
    <n v="9.6968653535598956E-2"/>
    <n v="1.5950794008457878E-2"/>
    <n v="-3.8301531752329143E-3"/>
    <n v="8.9959534287897894E-3"/>
    <n v="9.2771767997038452"/>
    <n v="134"/>
    <n v="5"/>
    <n v="10"/>
    <s v="Top150"/>
    <n v="1"/>
    <n v="0"/>
    <n v="0"/>
    <n v="1.2"/>
    <n v="0"/>
    <x v="0"/>
  </r>
  <r>
    <x v="23"/>
    <n v="13021051"/>
    <s v="."/>
    <n v="13001"/>
    <x v="8"/>
    <n v="1"/>
    <n v="10.149993896484375"/>
    <n v="19.29998779296875"/>
    <n v="3"/>
    <n v="0.11342320499989"/>
    <n v="198"/>
    <n v="9.6586076755536043E-2"/>
    <n v="16"/>
    <n v="0.1053766091661351"/>
    <n v="9.6968653535598956E-2"/>
    <n v="-3.8257678006291262E-4"/>
    <n v="8.4291726138178147E-3"/>
    <n v="1.0348298240349246E-3"/>
    <n v="1.0671797393319686"/>
    <n v="253"/>
    <n v="1"/>
    <n v="8"/>
    <s v="."/>
    <n v="0"/>
    <n v="0"/>
    <n v="1"/>
    <n v="1.2"/>
    <n v="0"/>
    <x v="0"/>
  </r>
  <r>
    <x v="23"/>
    <n v="13021051"/>
    <s v="."/>
    <n v="13001"/>
    <x v="8"/>
    <n v="5"/>
    <n v="10.699996948242188"/>
    <n v="18.699996948242188"/>
    <n v="3"/>
    <n v="0.11225048999949649"/>
    <n v="202"/>
    <n v="9.6586076755536043E-2"/>
    <n v="16"/>
    <n v="0.1053766091661351"/>
    <n v="9.6968653535598956E-2"/>
    <n v="-3.8257678006291262E-4"/>
    <n v="7.2564576134243053E-3"/>
    <n v="8.589225739758982E-4"/>
    <n v="0.88577343570164369"/>
    <n v="257"/>
    <n v="2"/>
    <n v="10"/>
    <s v="."/>
    <n v="0"/>
    <n v="0"/>
    <n v="1"/>
    <n v="1.2"/>
    <n v="0"/>
    <x v="0"/>
  </r>
  <r>
    <x v="23"/>
    <n v="13021051"/>
    <s v="."/>
    <n v="13001"/>
    <x v="8"/>
    <n v="3"/>
    <n v="10.25"/>
    <n v="16.199996948242187"/>
    <n v="3"/>
    <n v="8.0700299999989511E-2"/>
    <n v="351"/>
    <n v="9.6586076755536043E-2"/>
    <n v="16"/>
    <n v="0.1053766091661351"/>
    <n v="9.6968653535598956E-2"/>
    <n v="-3.8257678006291262E-4"/>
    <n v="-2.4293732386082678E-2"/>
    <n v="-3.873605925950149E-3"/>
    <n v="-3.9946990957527095"/>
    <n v="365"/>
    <n v="3"/>
    <n v="16"/>
    <s v="."/>
    <n v="0"/>
    <n v="0"/>
    <n v="0"/>
    <n v="1.2"/>
    <n v="0"/>
    <x v="4"/>
  </r>
  <r>
    <x v="23"/>
    <n v="13021051"/>
    <s v="."/>
    <n v="13001"/>
    <x v="8"/>
    <n v="6"/>
    <n v="10.099998474121094"/>
    <n v="14.699996948242188"/>
    <n v="1"/>
    <n v="6.547526999929687E-2"/>
    <n v="421"/>
    <n v="9.6586076755536043E-2"/>
    <n v="16"/>
    <n v="0.1053766091661351"/>
    <n v="9.6968653535598956E-2"/>
    <n v="-3.8257678006291262E-4"/>
    <n v="-3.9518762386775333E-2"/>
    <n v="-6.1573604260540477E-3"/>
    <n v="-6.3498462663437616"/>
    <n v="411"/>
    <n v="4"/>
    <n v="21"/>
    <s v="."/>
    <n v="0"/>
    <n v="0"/>
    <n v="0"/>
    <n v="0"/>
    <n v="0"/>
    <x v="8"/>
  </r>
  <r>
    <x v="23"/>
    <n v="13021051"/>
    <s v="."/>
    <n v="13001"/>
    <x v="8"/>
    <n v="4"/>
    <n v="10.449996948242187"/>
    <n v="13"/>
    <n v="3"/>
    <n v="5.2981499999987136E-2"/>
    <n v="462"/>
    <n v="9.6586076755536043E-2"/>
    <n v="16"/>
    <n v="0.1053766091661351"/>
    <n v="9.6968653535598956E-2"/>
    <n v="-3.8257678006291262E-4"/>
    <n v="-5.2012532386085067E-2"/>
    <n v="-8.0314259259505073E-3"/>
    <n v="-8.2824971092354343"/>
    <n v="442"/>
    <n v="5"/>
    <n v="22"/>
    <s v="."/>
    <n v="0"/>
    <n v="0"/>
    <n v="0"/>
    <n v="1.2"/>
    <n v="0"/>
    <x v="4"/>
  </r>
  <r>
    <x v="23"/>
    <n v="13021051"/>
    <s v="."/>
    <n v="13001"/>
    <x v="8"/>
    <n v="2"/>
    <n v="8.5499954223632812"/>
    <n v="8.2999954223632812"/>
    <n v="3"/>
    <n v="1.7670284999894648E-2"/>
    <n v="534"/>
    <n v="9.6586076755536043E-2"/>
    <n v="16"/>
    <n v="0.1053766091661351"/>
    <n v="9.6968653535598956E-2"/>
    <n v="-3.8257678006291262E-4"/>
    <n v="-8.7323747386177555E-2"/>
    <n v="-1.332810817596438E-2"/>
    <n v="-13.744759455767207"/>
    <n v="504"/>
    <n v="6"/>
    <n v="25"/>
    <s v="."/>
    <n v="0"/>
    <n v="0"/>
    <n v="0"/>
    <n v="1.2"/>
    <n v="0"/>
    <x v="4"/>
  </r>
  <r>
    <x v="26"/>
    <n v="13021461"/>
    <s v="."/>
    <n v="13001"/>
    <x v="8"/>
    <n v="2"/>
    <n v="11.599998474121094"/>
    <n v="24.79998779296875"/>
    <n v="3"/>
    <n v="0.21403391999956511"/>
    <n v="10"/>
    <n v="0.13003416978938481"/>
    <n v="2"/>
    <n v="0.1053766091661351"/>
    <n v="9.6968653535598956E-2"/>
    <n v="3.3065516253785857E-2"/>
    <n v="7.5591794579644156E-2"/>
    <n v="3.1178078939218135E-2"/>
    <n v="32.15273988286544"/>
    <n v="3"/>
    <n v="1"/>
    <n v="1"/>
    <s v="Top50"/>
    <n v="1"/>
    <n v="1"/>
    <n v="1"/>
    <n v="1.2"/>
    <n v="1"/>
    <x v="10"/>
  </r>
  <r>
    <x v="26"/>
    <n v="13021461"/>
    <s v="."/>
    <n v="13001"/>
    <x v="8"/>
    <n v="4"/>
    <n v="10.399993896484375"/>
    <n v="23.5"/>
    <n v="1"/>
    <n v="0.17230199999903562"/>
    <n v="39"/>
    <n v="0.13003416978938481"/>
    <n v="2"/>
    <n v="0.1053766091661351"/>
    <n v="9.6968653535598956E-2"/>
    <n v="3.3065516253785857E-2"/>
    <n v="3.3859874579114657E-2"/>
    <n v="2.491829093913871E-2"/>
    <n v="25.697264044190067"/>
    <n v="15"/>
    <n v="2"/>
    <n v="2"/>
    <s v="Top50"/>
    <n v="1"/>
    <n v="1"/>
    <n v="1"/>
    <n v="0"/>
    <n v="1"/>
    <x v="3"/>
  </r>
  <r>
    <x v="26"/>
    <n v="13021461"/>
    <s v="."/>
    <n v="13001"/>
    <x v="8"/>
    <n v="3"/>
    <n v="11"/>
    <n v="22.29998779296875"/>
    <n v="3"/>
    <n v="0.16410569999970903"/>
    <n v="50"/>
    <n v="0.13003416978938481"/>
    <n v="2"/>
    <n v="0.1053766091661351"/>
    <n v="9.6968653535598956E-2"/>
    <n v="3.3065516253785857E-2"/>
    <n v="2.5663574579788073E-2"/>
    <n v="2.3688845939239721E-2"/>
    <n v="24.429385245143283"/>
    <n v="18"/>
    <n v="3"/>
    <n v="3"/>
    <s v="Top50"/>
    <n v="1"/>
    <n v="1"/>
    <n v="0"/>
    <n v="1.2"/>
    <n v="1"/>
    <x v="1"/>
  </r>
  <r>
    <x v="26"/>
    <n v="13021461"/>
    <s v="."/>
    <n v="13001"/>
    <x v="8"/>
    <n v="1"/>
    <n v="9.1999969482421875"/>
    <n v="20.699996948242188"/>
    <n v="1"/>
    <n v="0.11826323999957822"/>
    <n v="175"/>
    <n v="0.13003416978938481"/>
    <n v="2"/>
    <n v="0.1053766091661351"/>
    <n v="9.6968653535598956E-2"/>
    <n v="3.3065516253785857E-2"/>
    <n v="-2.017888542034274E-2"/>
    <n v="1.6812476939220101E-2"/>
    <n v="17.33805340820571"/>
    <n v="49"/>
    <n v="4"/>
    <n v="10"/>
    <s v="Top50"/>
    <n v="1"/>
    <n v="0"/>
    <n v="0"/>
    <n v="0"/>
    <n v="1"/>
    <x v="9"/>
  </r>
  <r>
    <x v="26"/>
    <n v="13021461"/>
    <s v="."/>
    <n v="13001"/>
    <x v="8"/>
    <n v="5"/>
    <n v="7.0499992370605469"/>
    <n v="10"/>
    <n v="1"/>
    <n v="2.1149999999806823E-2"/>
    <n v="527"/>
    <n v="0.13003416978938481"/>
    <n v="2"/>
    <n v="0.1053766091661351"/>
    <n v="9.6968653535598956E-2"/>
    <n v="3.3065516253785857E-2"/>
    <n v="-0.11729212542011415"/>
    <n v="2.2454909392543888E-3"/>
    <n v="2.3156874488620471"/>
    <n v="229"/>
    <n v="5"/>
    <n v="12"/>
    <s v="."/>
    <n v="1"/>
    <n v="0"/>
    <n v="0"/>
    <n v="0"/>
    <n v="0"/>
    <x v="5"/>
  </r>
  <r>
    <x v="4"/>
    <n v="13027771"/>
    <s v="13-240"/>
    <n v="13001"/>
    <x v="8"/>
    <n v="5"/>
    <n v="10.199996948242187"/>
    <n v="20.5"/>
    <n v="3"/>
    <n v="0.12859649999882095"/>
    <n v="131"/>
    <n v="9.3022092243769838E-2"/>
    <n v="21"/>
    <n v="0.1053766091661351"/>
    <n v="9.6968653535598956E-2"/>
    <n v="-3.9465612918291176E-3"/>
    <n v="2.7166452124514961E-2"/>
    <n v="1.7070310435797734E-3"/>
    <n v="1.7603947062677232"/>
    <n v="237"/>
    <n v="1"/>
    <n v="6"/>
    <s v="."/>
    <n v="0"/>
    <n v="0"/>
    <n v="1"/>
    <n v="1.2"/>
    <n v="0"/>
    <x v="0"/>
  </r>
  <r>
    <x v="4"/>
    <n v="13027771"/>
    <s v="13-240"/>
    <n v="13001"/>
    <x v="8"/>
    <n v="1"/>
    <n v="10.349998474121094"/>
    <n v="20.099990844726563"/>
    <n v="3"/>
    <n v="0.12544510499901662"/>
    <n v="144"/>
    <n v="9.3022092243769838E-2"/>
    <n v="21"/>
    <n v="0.1053766091661351"/>
    <n v="9.6968653535598956E-2"/>
    <n v="-3.9465612918291176E-3"/>
    <n v="2.4015057124710637E-2"/>
    <n v="1.2343217936091251E-3"/>
    <n v="1.2729080466771492"/>
    <n v="249"/>
    <n v="2"/>
    <n v="8"/>
    <s v="."/>
    <n v="0"/>
    <n v="0"/>
    <n v="1"/>
    <n v="1.2"/>
    <n v="0"/>
    <x v="0"/>
  </r>
  <r>
    <x v="4"/>
    <n v="13027771"/>
    <s v="13-240"/>
    <n v="13001"/>
    <x v="8"/>
    <n v="6"/>
    <n v="10.199996948242187"/>
    <n v="19"/>
    <n v="2"/>
    <n v="0.11046599999917817"/>
    <n v="207"/>
    <n v="9.3022092243769838E-2"/>
    <n v="21"/>
    <n v="0.1053766091661351"/>
    <n v="9.6968653535598956E-2"/>
    <n v="-3.9465612918291176E-3"/>
    <n v="9.0359521248721819E-3"/>
    <n v="-1.0125439563666431E-3"/>
    <n v="-1.0441971909973151"/>
    <n v="301"/>
    <n v="3"/>
    <n v="11"/>
    <s v="."/>
    <n v="0"/>
    <n v="0"/>
    <n v="0"/>
    <n v="1"/>
    <n v="0"/>
    <x v="5"/>
  </r>
  <r>
    <x v="4"/>
    <n v="13027771"/>
    <s v="13-240"/>
    <n v="13001"/>
    <x v="8"/>
    <n v="3"/>
    <n v="10.049995422363281"/>
    <n v="18.099990844726563"/>
    <n v="3"/>
    <n v="9.877441499975248E-2"/>
    <n v="273"/>
    <n v="9.3022092243769838E-2"/>
    <n v="21"/>
    <n v="0.1053766091661351"/>
    <n v="9.6968653535598956E-2"/>
    <n v="-3.9465612918291176E-3"/>
    <n v="-2.6556328745535041E-3"/>
    <n v="-2.7662817062804961E-3"/>
    <n v="-2.8527587064668727"/>
    <n v="336"/>
    <n v="4"/>
    <n v="14"/>
    <s v="."/>
    <n v="0"/>
    <n v="0"/>
    <n v="0"/>
    <n v="1.2"/>
    <n v="0"/>
    <x v="4"/>
  </r>
  <r>
    <x v="4"/>
    <n v="13027771"/>
    <s v="13-240"/>
    <n v="13001"/>
    <x v="8"/>
    <n v="2"/>
    <n v="9.7999954223632812"/>
    <n v="18.199996948242187"/>
    <n v="2"/>
    <n v="9.7384559999227349E-2"/>
    <n v="285"/>
    <n v="9.3022092243769838E-2"/>
    <n v="21"/>
    <n v="0.1053766091661351"/>
    <n v="9.6968653535598956E-2"/>
    <n v="-3.9465612918291176E-3"/>
    <n v="-4.0454878750786349E-3"/>
    <n v="-2.9747599563592656E-3"/>
    <n v="-3.0677542153013162"/>
    <n v="342"/>
    <n v="5"/>
    <n v="16"/>
    <s v="."/>
    <n v="0"/>
    <n v="0"/>
    <n v="0"/>
    <n v="1"/>
    <n v="0"/>
    <x v="5"/>
  </r>
  <r>
    <x v="4"/>
    <n v="13027771"/>
    <s v="13-240"/>
    <n v="13001"/>
    <x v="8"/>
    <n v="4"/>
    <n v="10"/>
    <n v="16"/>
    <n v="1"/>
    <n v="7.6799999999821011E-2"/>
    <n v="371"/>
    <n v="9.3022092243769838E-2"/>
    <n v="21"/>
    <n v="0.1053766091661351"/>
    <n v="9.6968653535598956E-2"/>
    <n v="-3.9465612918291176E-3"/>
    <n v="-2.4630047874484973E-2"/>
    <n v="-6.0624439562702165E-3"/>
    <n v="-6.2519626036104361"/>
    <n v="406"/>
    <n v="6"/>
    <n v="23"/>
    <s v="."/>
    <n v="0"/>
    <n v="0"/>
    <n v="0"/>
    <n v="0"/>
    <n v="0"/>
    <x v="8"/>
  </r>
  <r>
    <x v="15"/>
    <n v="13077601"/>
    <s v="."/>
    <n v="13001"/>
    <x v="8"/>
    <n v="3"/>
    <n v="11.599998474121094"/>
    <n v="22.5"/>
    <n v="3"/>
    <n v="0.17617499999869324"/>
    <n v="35"/>
    <n v="0.12108554345769552"/>
    <n v="5"/>
    <n v="0.1053766091661351"/>
    <n v="9.6968653535598956E-2"/>
    <n v="2.4116889922096568E-2"/>
    <n v="4.6681500910461568E-2"/>
    <n v="2.1472359089827177E-2"/>
    <n v="22.14360858578312"/>
    <n v="23"/>
    <n v="1"/>
    <n v="3"/>
    <s v="Top50"/>
    <n v="1"/>
    <n v="1"/>
    <n v="1"/>
    <n v="1.2"/>
    <n v="1"/>
    <x v="10"/>
  </r>
  <r>
    <x v="15"/>
    <n v="13077601"/>
    <s v="."/>
    <n v="13001"/>
    <x v="8"/>
    <n v="2"/>
    <n v="10.799995422363281"/>
    <n v="21.5"/>
    <n v="3"/>
    <n v="0.14976899999965099"/>
    <n v="76"/>
    <n v="0.12108554345769552"/>
    <n v="5"/>
    <n v="0.1053766091661351"/>
    <n v="9.6968653535598956E-2"/>
    <n v="2.4116889922096568E-2"/>
    <n v="2.0275500911419317E-2"/>
    <n v="1.751145908997084E-2"/>
    <n v="18.058886507630081"/>
    <n v="37"/>
    <n v="2"/>
    <n v="4"/>
    <s v="Top50"/>
    <n v="1"/>
    <n v="1"/>
    <n v="1"/>
    <n v="1.2"/>
    <n v="1"/>
    <x v="10"/>
  </r>
  <r>
    <x v="15"/>
    <n v="13077601"/>
    <s v="."/>
    <n v="13001"/>
    <x v="8"/>
    <n v="5"/>
    <n v="10.899993896484375"/>
    <n v="19.599990844726562"/>
    <n v="1"/>
    <n v="0.12562031999914325"/>
    <n v="142"/>
    <n v="0.12108554345769552"/>
    <n v="5"/>
    <n v="0.1053766091661351"/>
    <n v="9.6968653535598956E-2"/>
    <n v="2.4116889922096568E-2"/>
    <n v="-3.8731790890884216E-3"/>
    <n v="1.3889157089894678E-2"/>
    <n v="14.323347374103442"/>
    <n v="74"/>
    <n v="3"/>
    <n v="10"/>
    <s v="Top100"/>
    <n v="1"/>
    <n v="0"/>
    <n v="0"/>
    <n v="0"/>
    <n v="1"/>
    <x v="9"/>
  </r>
  <r>
    <x v="15"/>
    <n v="13077601"/>
    <s v="."/>
    <n v="13001"/>
    <x v="8"/>
    <n v="4"/>
    <n v="10.399993896484375"/>
    <n v="18.599990844726562"/>
    <n v="3"/>
    <n v="0.10793951999949059"/>
    <n v="220"/>
    <n v="0.12108554345769552"/>
    <n v="5"/>
    <n v="0.1053766091661351"/>
    <n v="9.6968653535598956E-2"/>
    <n v="2.4116889922096568E-2"/>
    <n v="-2.1553979088741085E-2"/>
    <n v="1.1237037089946778E-2"/>
    <n v="11.588319194121281"/>
    <n v="104"/>
    <n v="4"/>
    <n v="13"/>
    <s v="Top150"/>
    <n v="1"/>
    <n v="0"/>
    <n v="0"/>
    <n v="1.2"/>
    <n v="0"/>
    <x v="0"/>
  </r>
  <r>
    <x v="27"/>
    <n v="40291"/>
    <s v="13-262"/>
    <n v="4001"/>
    <x v="9"/>
    <n v="1"/>
    <n v="9.399993896484375"/>
    <n v="21.599990844726562"/>
    <n v="3"/>
    <n v="0.13156991999858292"/>
    <n v="123"/>
    <n v="0.12870699264737026"/>
    <n v="3"/>
    <n v="9.8193392608011534E-2"/>
    <n v="9.6968653535598956E-2"/>
    <n v="3.1738339111771305E-2"/>
    <n v="1.638188278800079E-3"/>
    <n v="1.9288731708882796E-2"/>
    <n v="19.891718617915583"/>
    <n v="27"/>
    <n v="1"/>
    <n v="1"/>
    <s v="Top50"/>
    <n v="1"/>
    <n v="1"/>
    <n v="1"/>
    <n v="1.2"/>
    <n v="1"/>
    <x v="10"/>
  </r>
  <r>
    <x v="27"/>
    <n v="40291"/>
    <s v="13-262"/>
    <n v="4001"/>
    <x v="9"/>
    <n v="3"/>
    <n v="10.699996948242188"/>
    <n v="19.79998779296875"/>
    <n v="3"/>
    <n v="0.12584483999853546"/>
    <n v="141"/>
    <n v="0.12870699264737026"/>
    <n v="3"/>
    <n v="9.8193392608011534E-2"/>
    <n v="9.6968653535598956E-2"/>
    <n v="3.1738339111771305E-2"/>
    <n v="-4.0868917212473765E-3"/>
    <n v="1.8429969708875678E-2"/>
    <n v="19.006110775901103"/>
    <n v="32"/>
    <n v="2"/>
    <n v="2"/>
    <s v="Top50"/>
    <n v="1"/>
    <n v="1"/>
    <n v="1"/>
    <n v="1.2"/>
    <n v="1"/>
    <x v="10"/>
  </r>
  <r>
    <x v="27"/>
    <n v="40291"/>
    <s v="13-262"/>
    <n v="4001"/>
    <x v="9"/>
    <n v="2"/>
    <n v="10.899993896484375"/>
    <n v="18.79998779296875"/>
    <n v="2"/>
    <n v="0.11557487999925797"/>
    <n v="188"/>
    <n v="0.12870699264737026"/>
    <n v="3"/>
    <n v="9.8193392608011534E-2"/>
    <n v="9.6968653535598956E-2"/>
    <n v="3.1738339111771305E-2"/>
    <n v="-1.4356851720524866E-2"/>
    <n v="1.6889475708984053E-2"/>
    <n v="17.417459243964462"/>
    <n v="47"/>
    <n v="3"/>
    <n v="1"/>
    <s v="Top50"/>
    <n v="1"/>
    <n v="1"/>
    <n v="0"/>
    <n v="1"/>
    <n v="1"/>
    <x v="3"/>
  </r>
  <r>
    <x v="27"/>
    <n v="40291"/>
    <s v="13-262"/>
    <n v="4001"/>
    <x v="9"/>
    <n v="4"/>
    <n v="10.949996948242188"/>
    <n v="17.399993896484375"/>
    <n v="3"/>
    <n v="9.9456659999304975E-2"/>
    <n v="269"/>
    <n v="0.12870699264737026"/>
    <n v="3"/>
    <n v="9.8193392608011534E-2"/>
    <n v="9.6968653535598956E-2"/>
    <n v="3.1738339111771305E-2"/>
    <n v="-3.0475071720477878E-2"/>
    <n v="1.4471742708991101E-2"/>
    <n v="14.924145258630679"/>
    <n v="67"/>
    <n v="4"/>
    <n v="3"/>
    <s v="Top100"/>
    <n v="1"/>
    <n v="1"/>
    <n v="0"/>
    <n v="1.2"/>
    <n v="1"/>
    <x v="1"/>
  </r>
  <r>
    <x v="27"/>
    <n v="40291"/>
    <s v="13-262"/>
    <n v="4001"/>
    <x v="9"/>
    <n v="6"/>
    <n v="9.0499954223632812"/>
    <n v="14.5"/>
    <n v="3"/>
    <n v="5.7082874999650812E-2"/>
    <n v="449"/>
    <n v="0.12870699264737026"/>
    <n v="3"/>
    <n v="9.8193392608011534E-2"/>
    <n v="9.6968653535598956E-2"/>
    <n v="3.1738339111771305E-2"/>
    <n v="-7.2848856720132041E-2"/>
    <n v="8.1156749590429785E-3"/>
    <n v="8.3693798595064202"/>
    <n v="144"/>
    <n v="5"/>
    <n v="2"/>
    <s v="Top150"/>
    <n v="1"/>
    <n v="1"/>
    <n v="0"/>
    <n v="1.2"/>
    <n v="0"/>
    <x v="2"/>
  </r>
  <r>
    <x v="28"/>
    <n v="402951"/>
    <s v="13-256"/>
    <n v="4001"/>
    <x v="9"/>
    <n v="4"/>
    <n v="10.799995422363281"/>
    <n v="24.29998779296875"/>
    <n v="3"/>
    <n v="0.1913187599984667"/>
    <n v="20"/>
    <n v="9.6317615015039382E-2"/>
    <n v="17"/>
    <n v="9.8193392608011534E-2"/>
    <n v="9.6968653535598956E-2"/>
    <n v="-6.5103852055957423E-4"/>
    <n v="9.3776405911014743E-2"/>
    <n v="1.3675837774316467E-2"/>
    <n v="14.10335946275238"/>
    <n v="78"/>
    <n v="1"/>
    <n v="2"/>
    <s v="Top100"/>
    <n v="0"/>
    <n v="1"/>
    <n v="1"/>
    <n v="1.2"/>
    <n v="1"/>
    <x v="1"/>
  </r>
  <r>
    <x v="28"/>
    <n v="402951"/>
    <s v="13-256"/>
    <n v="4001"/>
    <x v="9"/>
    <n v="6"/>
    <n v="10.5"/>
    <n v="17.199996948242187"/>
    <n v="3"/>
    <n v="9.3189599999277561E-2"/>
    <n v="294"/>
    <n v="9.6317615015039382E-2"/>
    <n v="17"/>
    <n v="9.8193392608011534E-2"/>
    <n v="9.6968653535598956E-2"/>
    <n v="-6.5103852055957423E-4"/>
    <n v="-4.3527540881743987E-3"/>
    <n v="-1.0435362255619043E-3"/>
    <n v="-1.0761583125198322"/>
    <n v="302"/>
    <n v="2"/>
    <n v="5"/>
    <s v="."/>
    <n v="0"/>
    <n v="1"/>
    <n v="1"/>
    <n v="1.2"/>
    <n v="0"/>
    <x v="2"/>
  </r>
  <r>
    <x v="28"/>
    <n v="402951"/>
    <s v="13-256"/>
    <n v="4001"/>
    <x v="9"/>
    <n v="3"/>
    <n v="10.799995422363281"/>
    <n v="16.099990844726563"/>
    <n v="3"/>
    <n v="8.3984039999450033E-2"/>
    <n v="338"/>
    <n v="9.6317615015039382E-2"/>
    <n v="17"/>
    <n v="9.8193392608011534E-2"/>
    <n v="9.6968653535598956E-2"/>
    <n v="-6.5103852055957423E-4"/>
    <n v="-1.3558314088001927E-2"/>
    <n v="-2.4243702255360333E-3"/>
    <n v="-2.500158697827028"/>
    <n v="325"/>
    <n v="3"/>
    <n v="6"/>
    <s v="."/>
    <n v="0"/>
    <n v="0"/>
    <n v="0"/>
    <n v="1.2"/>
    <n v="0"/>
    <x v="4"/>
  </r>
  <r>
    <x v="28"/>
    <n v="402951"/>
    <s v="13-256"/>
    <n v="4001"/>
    <x v="9"/>
    <n v="2"/>
    <n v="8.6999969482421875"/>
    <n v="15.5"/>
    <n v="3"/>
    <n v="6.2705249999453372E-2"/>
    <n v="431"/>
    <n v="9.6317615015039382E-2"/>
    <n v="17"/>
    <n v="9.8193392608011534E-2"/>
    <n v="9.6968653535598956E-2"/>
    <n v="-6.5103852055957423E-4"/>
    <n v="-3.4837104087998574E-2"/>
    <n v="-5.6161887255355303E-3"/>
    <n v="-5.7917569449118167"/>
    <n v="397"/>
    <n v="4"/>
    <n v="7"/>
    <s v="."/>
    <n v="0"/>
    <n v="0"/>
    <n v="0"/>
    <n v="1.2"/>
    <n v="0"/>
    <x v="4"/>
  </r>
  <r>
    <x v="28"/>
    <n v="402951"/>
    <s v="13-256"/>
    <n v="4001"/>
    <x v="9"/>
    <n v="1"/>
    <n v="9.7999954223632812"/>
    <n v="14.5"/>
    <n v="3"/>
    <n v="6.18134999999711E-2"/>
    <n v="433"/>
    <n v="9.6317615015039382E-2"/>
    <n v="17"/>
    <n v="9.8193392608011534E-2"/>
    <n v="9.6968653535598956E-2"/>
    <n v="-6.5103852055957423E-4"/>
    <n v="-3.5728854087480846E-2"/>
    <n v="-5.7499512254578717E-3"/>
    <n v="-5.9297010072919702"/>
    <n v="400"/>
    <n v="5"/>
    <n v="8"/>
    <s v="."/>
    <n v="0"/>
    <n v="0"/>
    <n v="0"/>
    <n v="1.2"/>
    <n v="0"/>
    <x v="4"/>
  </r>
  <r>
    <x v="29"/>
    <n v="1302851"/>
    <s v="."/>
    <n v="13001"/>
    <x v="9"/>
    <n v="1"/>
    <n v="10.899993896484375"/>
    <n v="19.699996948242188"/>
    <n v="2"/>
    <n v="0.12690542999916943"/>
    <n v="137"/>
    <n v="0.14814326977336401"/>
    <n v="1"/>
    <n v="9.8193392608011534E-2"/>
    <n v="9.6968653535598956E-2"/>
    <n v="5.117461623776505E-2"/>
    <n v="-2.2462578846607156E-2"/>
    <n v="2.7335382915667953E-2"/>
    <n v="28.189916966963594"/>
    <n v="6"/>
    <n v="1"/>
    <n v="2"/>
    <s v="Top50"/>
    <n v="1"/>
    <n v="1"/>
    <n v="1"/>
    <n v="1"/>
    <n v="1"/>
    <x v="7"/>
  </r>
  <r>
    <x v="29"/>
    <n v="1302851"/>
    <s v="."/>
    <n v="13001"/>
    <x v="9"/>
    <n v="2"/>
    <n v="11.299995422363281"/>
    <n v="18.899993896484375"/>
    <n v="3"/>
    <n v="0.1210941899998943"/>
    <n v="160"/>
    <n v="0.14814326977336401"/>
    <n v="1"/>
    <n v="9.8193392608011534E-2"/>
    <n v="9.6968653535598956E-2"/>
    <n v="5.117461623776505E-2"/>
    <n v="-2.8273818845882273E-2"/>
    <n v="2.6463696915776685E-2"/>
    <n v="27.290981106653586"/>
    <n v="7"/>
    <n v="2"/>
    <n v="3"/>
    <s v="Top50"/>
    <n v="1"/>
    <n v="1"/>
    <n v="1"/>
    <n v="1.2"/>
    <n v="1"/>
    <x v="10"/>
  </r>
  <r>
    <x v="29"/>
    <n v="1302851"/>
    <s v="."/>
    <n v="13001"/>
    <x v="9"/>
    <n v="4"/>
    <n v="10"/>
    <n v="19.79998779296875"/>
    <n v="2"/>
    <n v="0.11761199999909877"/>
    <n v="177"/>
    <n v="0.14814326977336401"/>
    <n v="1"/>
    <n v="9.8193392608011534E-2"/>
    <n v="9.6968653535598956E-2"/>
    <n v="5.117461623776505E-2"/>
    <n v="-3.17560088466778E-2"/>
    <n v="2.5941368415657359E-2"/>
    <n v="26.752324044732468"/>
    <n v="11"/>
    <n v="3"/>
    <n v="4"/>
    <s v="Top50"/>
    <n v="1"/>
    <n v="1"/>
    <n v="0"/>
    <n v="1"/>
    <n v="1"/>
    <x v="3"/>
  </r>
  <r>
    <x v="14"/>
    <n v="4021002"/>
    <s v="."/>
    <n v="4001"/>
    <x v="9"/>
    <n v="3"/>
    <n v="10.199996948242187"/>
    <n v="20.199996948242187"/>
    <n v="2"/>
    <n v="0.12486023999917961"/>
    <n v="146"/>
    <n v="9.2559545508121316E-2"/>
    <n v="22"/>
    <n v="9.8193392608011534E-2"/>
    <n v="9.6968653535598956E-2"/>
    <n v="-4.4091080274776401E-3"/>
    <n v="3.1075955418645718E-2"/>
    <n v="2.0159284963102739E-3"/>
    <n v="2.0789486321682191"/>
    <n v="231"/>
    <n v="1"/>
    <n v="2"/>
    <s v="."/>
    <n v="0"/>
    <n v="1"/>
    <n v="1"/>
    <n v="1"/>
    <n v="0"/>
    <x v="6"/>
  </r>
  <r>
    <x v="14"/>
    <n v="4021002"/>
    <s v="."/>
    <n v="4001"/>
    <x v="9"/>
    <n v="2"/>
    <n v="10.5"/>
    <n v="17.79998779296875"/>
    <n v="2"/>
    <n v="9.9804599999515631E-2"/>
    <n v="267"/>
    <n v="9.2559545508121316E-2"/>
    <n v="22"/>
    <n v="9.8193392608011534E-2"/>
    <n v="9.6968653535598956E-2"/>
    <n v="-4.4091080274776401E-3"/>
    <n v="6.0203154189817365E-3"/>
    <n v="-1.7424175036393234E-3"/>
    <n v="-1.7968873858804795"/>
    <n v="320"/>
    <n v="2"/>
    <n v="4"/>
    <s v="."/>
    <n v="0"/>
    <n v="1"/>
    <n v="1"/>
    <n v="1"/>
    <n v="0"/>
    <x v="6"/>
  </r>
  <r>
    <x v="14"/>
    <n v="4021002"/>
    <s v="."/>
    <n v="4001"/>
    <x v="9"/>
    <n v="6"/>
    <n v="9.6999969482421875"/>
    <n v="15.599998474121094"/>
    <n v="3"/>
    <n v="7.0817759999954433E-2"/>
    <n v="402"/>
    <n v="9.2559545508121316E-2"/>
    <n v="22"/>
    <n v="9.8193392608011534E-2"/>
    <n v="9.6968653535598956E-2"/>
    <n v="-4.4091080274776401E-3"/>
    <n v="-2.2966524580579462E-2"/>
    <n v="-6.0904435035735033E-3"/>
    <n v="-6.2808374474722299"/>
    <n v="408"/>
    <n v="3"/>
    <n v="11"/>
    <s v="."/>
    <n v="0"/>
    <n v="0"/>
    <n v="0"/>
    <n v="1.2"/>
    <n v="0"/>
    <x v="4"/>
  </r>
  <r>
    <x v="30"/>
    <n v="13021061"/>
    <s v="13-253"/>
    <n v="13001"/>
    <x v="9"/>
    <n v="1"/>
    <n v="9.5"/>
    <n v="21.79998779296875"/>
    <n v="2"/>
    <n v="0.13544339999862132"/>
    <n v="110"/>
    <n v="9.7802128447300588E-2"/>
    <n v="15"/>
    <n v="9.8193392608011534E-2"/>
    <n v="9.6968653535598956E-2"/>
    <n v="8.3347491170163157E-4"/>
    <n v="3.6416532478908151E-2"/>
    <n v="5.9625648188572009E-3"/>
    <n v="6.1489611348148037"/>
    <n v="167"/>
    <n v="1"/>
    <n v="5"/>
    <s v="Top200"/>
    <n v="0"/>
    <n v="1"/>
    <n v="1"/>
    <n v="1"/>
    <n v="0"/>
    <x v="6"/>
  </r>
  <r>
    <x v="30"/>
    <n v="13021061"/>
    <s v="13-253"/>
    <n v="13001"/>
    <x v="9"/>
    <n v="4"/>
    <n v="10.649993896484375"/>
    <n v="20.29998779296875"/>
    <n v="2"/>
    <n v="0.13166275499861513"/>
    <n v="122"/>
    <n v="9.7802128447300588E-2"/>
    <n v="15"/>
    <n v="9.8193392608011534E-2"/>
    <n v="9.6968653535598956E-2"/>
    <n v="8.3347491170163157E-4"/>
    <n v="3.2635887478901962E-2"/>
    <n v="5.3954680688562727E-3"/>
    <n v="5.5641363184191253"/>
    <n v="172"/>
    <n v="2"/>
    <n v="7"/>
    <s v="Top200"/>
    <n v="0"/>
    <n v="0"/>
    <n v="1"/>
    <n v="1"/>
    <n v="0"/>
    <x v="9"/>
  </r>
  <r>
    <x v="30"/>
    <n v="13021061"/>
    <s v="13-253"/>
    <n v="13001"/>
    <x v="9"/>
    <n v="6"/>
    <n v="9.2999954223632812"/>
    <n v="12.699996948242188"/>
    <n v="2"/>
    <n v="4.4999909999660304E-2"/>
    <n v="486"/>
    <n v="9.7802128447300588E-2"/>
    <n v="15"/>
    <n v="9.8193392608011534E-2"/>
    <n v="9.6968653535598956E-2"/>
    <n v="8.3347491170163157E-4"/>
    <n v="-5.4026957520052862E-2"/>
    <n v="-7.6039586809869501E-3"/>
    <n v="-7.8416667693497448"/>
    <n v="435"/>
    <n v="3"/>
    <n v="20"/>
    <s v="."/>
    <n v="0"/>
    <n v="0"/>
    <n v="0"/>
    <n v="1"/>
    <n v="0"/>
    <x v="5"/>
  </r>
  <r>
    <x v="5"/>
    <n v="13027881"/>
    <s v="13-251"/>
    <n v="13001"/>
    <x v="9"/>
    <n v="5"/>
    <n v="9.5"/>
    <n v="18.599990844726562"/>
    <n v="1"/>
    <n v="9.859859999960463E-2"/>
    <n v="275"/>
    <n v="0.10877580200348418"/>
    <n v="7"/>
    <n v="9.8193392608011534E-2"/>
    <n v="9.6968653535598956E-2"/>
    <n v="1.180714846788522E-2"/>
    <n v="-1.1401941076292124E-2"/>
    <n v="5.3739979192873131E-3"/>
    <n v="5.5419949884262554"/>
    <n v="173"/>
    <n v="1"/>
    <n v="13"/>
    <s v="Top200"/>
    <n v="1"/>
    <n v="0"/>
    <n v="1"/>
    <n v="0"/>
    <n v="0"/>
    <x v="9"/>
  </r>
  <r>
    <x v="5"/>
    <n v="13027881"/>
    <s v="13-251"/>
    <n v="13001"/>
    <x v="9"/>
    <n v="1"/>
    <n v="8.399993896484375"/>
    <n v="16.29998779296875"/>
    <n v="2"/>
    <n v="6.69538799993461E-2"/>
    <n v="417"/>
    <n v="0.10877580200348418"/>
    <n v="7"/>
    <n v="9.8193392608011534E-2"/>
    <n v="9.6968653535598956E-2"/>
    <n v="1.180714846788522E-2"/>
    <n v="-4.3046661076550655E-2"/>
    <n v="6.2728991924853369E-4"/>
    <n v="0.64689969013362059"/>
    <n v="263"/>
    <n v="2"/>
    <n v="18"/>
    <s v="."/>
    <n v="1"/>
    <n v="0"/>
    <n v="1"/>
    <n v="1"/>
    <n v="0"/>
    <x v="6"/>
  </r>
  <r>
    <x v="5"/>
    <n v="13027881"/>
    <s v="13-251"/>
    <n v="13001"/>
    <x v="9"/>
    <n v="6"/>
    <n v="8.7999954223632812"/>
    <n v="15.099998474121094"/>
    <n v="2"/>
    <n v="6.0194639999735955E-2"/>
    <n v="436"/>
    <n v="0.10877580200348418"/>
    <n v="7"/>
    <n v="9.8193392608011534E-2"/>
    <n v="9.6968653535598956E-2"/>
    <n v="1.180714846788522E-2"/>
    <n v="-4.98059010761608E-2"/>
    <n v="-3.8659608069298822E-4"/>
    <n v="-0.3986814981926729"/>
    <n v="290"/>
    <n v="3"/>
    <n v="19"/>
    <s v="."/>
    <n v="1"/>
    <n v="0"/>
    <n v="0"/>
    <n v="1"/>
    <n v="0"/>
    <x v="9"/>
  </r>
  <r>
    <x v="5"/>
    <n v="13027881"/>
    <s v="13-251"/>
    <n v="13001"/>
    <x v="9"/>
    <n v="4"/>
    <n v="9"/>
    <n v="11.699996948242188"/>
    <n v="3"/>
    <n v="3.6960299999918789E-2"/>
    <n v="504"/>
    <n v="0.10877580200348418"/>
    <n v="7"/>
    <n v="9.8193392608011534E-2"/>
    <n v="9.6968653535598956E-2"/>
    <n v="1.180714846788522E-2"/>
    <n v="-7.3040241075977966E-2"/>
    <n v="-3.8717470806655637E-3"/>
    <n v="-3.9927821409257525"/>
    <n v="364"/>
    <n v="4"/>
    <n v="22"/>
    <s v="."/>
    <n v="1"/>
    <n v="0"/>
    <n v="0"/>
    <n v="1.2"/>
    <n v="0"/>
    <x v="0"/>
  </r>
  <r>
    <x v="25"/>
    <n v="402142"/>
    <s v="."/>
    <n v="4001"/>
    <x v="10"/>
    <n v="6"/>
    <n v="10"/>
    <n v="16.79998779296875"/>
    <n v="3"/>
    <n v="8.4671999999955005E-2"/>
    <n v="334"/>
    <n v="9.1609026837085841E-2"/>
    <n v="23"/>
    <n v="6.6843686249640655E-2"/>
    <n v="9.6968653535598956E-2"/>
    <n v="-5.3596266985131147E-3"/>
    <n v="2.3187940448827465E-2"/>
    <n v="2.6241504821625109E-4"/>
    <n v="0.27061843043939321"/>
    <n v="275"/>
    <n v="1"/>
    <n v="5"/>
    <s v="."/>
    <n v="0"/>
    <n v="1"/>
    <n v="1"/>
    <n v="1.2"/>
    <n v="0"/>
    <x v="2"/>
  </r>
  <r>
    <x v="25"/>
    <n v="402142"/>
    <s v="."/>
    <n v="4001"/>
    <x v="10"/>
    <n v="3"/>
    <n v="9.0999984741210937"/>
    <n v="16"/>
    <n v="2"/>
    <n v="6.9887999999991735E-2"/>
    <n v="406"/>
    <n v="9.1609026837085841E-2"/>
    <n v="23"/>
    <n v="6.6843686249640655E-2"/>
    <n v="9.6968653535598956E-2"/>
    <n v="-5.3596266985131147E-3"/>
    <n v="8.4039404488641944E-3"/>
    <n v="-1.9551849517782391E-3"/>
    <n v="-2.0163061778108067"/>
    <n v="322"/>
    <n v="2"/>
    <n v="10"/>
    <s v="."/>
    <n v="0"/>
    <n v="0"/>
    <n v="1"/>
    <n v="1"/>
    <n v="0"/>
    <x v="9"/>
  </r>
  <r>
    <x v="25"/>
    <n v="402142"/>
    <s v="."/>
    <n v="4001"/>
    <x v="10"/>
    <n v="4"/>
    <n v="9.25"/>
    <n v="14.699996948242188"/>
    <n v="2"/>
    <n v="5.9964974999729748E-2"/>
    <n v="437"/>
    <n v="9.1609026837085841E-2"/>
    <n v="23"/>
    <n v="6.6843686249640655E-2"/>
    <n v="9.6968653535598956E-2"/>
    <n v="-5.3596266985131147E-3"/>
    <n v="-1.5190845513977924E-3"/>
    <n v="-3.4436387018175374E-3"/>
    <n v="-3.5512906246071725"/>
    <n v="353"/>
    <n v="3"/>
    <n v="13"/>
    <s v="."/>
    <n v="0"/>
    <n v="0"/>
    <n v="0"/>
    <n v="1"/>
    <n v="0"/>
    <x v="5"/>
  </r>
  <r>
    <x v="25"/>
    <n v="402142"/>
    <s v="."/>
    <n v="4001"/>
    <x v="10"/>
    <n v="5"/>
    <n v="7.5499992370605469"/>
    <n v="8.5"/>
    <n v="1"/>
    <n v="1.6364624999823718E-2"/>
    <n v="536"/>
    <n v="9.1609026837085841E-2"/>
    <n v="23"/>
    <n v="6.6843686249640655E-2"/>
    <n v="9.6968653535598956E-2"/>
    <n v="-5.3596266985131147E-3"/>
    <n v="-4.5119434551303808E-2"/>
    <n v="-9.9836912018034397E-3"/>
    <n v="-10.295792338849219"/>
    <n v="464"/>
    <n v="4"/>
    <n v="18"/>
    <s v="."/>
    <n v="0"/>
    <n v="0"/>
    <n v="0"/>
    <n v="0"/>
    <n v="0"/>
    <x v="8"/>
  </r>
  <r>
    <x v="11"/>
    <n v="1302261"/>
    <s v="."/>
    <n v="13001"/>
    <x v="10"/>
    <n v="2"/>
    <n v="9.149993896484375"/>
    <n v="21.699996948242188"/>
    <n v="2"/>
    <n v="0.12925930499841343"/>
    <n v="127"/>
    <n v="9.5526115189124836E-2"/>
    <n v="20"/>
    <n v="6.6843686249640655E-2"/>
    <n v="9.6968653535598956E-2"/>
    <n v="-1.4425383464741204E-3"/>
    <n v="6.3858157095246892E-2"/>
    <n v="8.7132005564025602E-3"/>
    <n v="8.9855847624034357"/>
    <n v="140"/>
    <n v="1"/>
    <n v="4"/>
    <s v="Top150"/>
    <n v="0"/>
    <n v="1"/>
    <n v="1"/>
    <n v="1"/>
    <n v="0"/>
    <x v="6"/>
  </r>
  <r>
    <x v="11"/>
    <n v="1302261"/>
    <s v="."/>
    <n v="13001"/>
    <x v="10"/>
    <n v="5"/>
    <n v="8.7999954223632812"/>
    <n v="17.29998779296875"/>
    <n v="3"/>
    <n v="7.9012559999682708E-2"/>
    <n v="361"/>
    <n v="9.5526115189124836E-2"/>
    <n v="20"/>
    <n v="6.6843686249640655E-2"/>
    <n v="9.6968653535598956E-2"/>
    <n v="-1.4425383464741204E-3"/>
    <n v="1.3611412096516173E-2"/>
    <n v="1.1761888065929538E-3"/>
    <n v="1.2129577587267966"/>
    <n v="252"/>
    <n v="2"/>
    <n v="8"/>
    <s v="."/>
    <n v="0"/>
    <n v="0"/>
    <n v="1"/>
    <n v="1.2"/>
    <n v="0"/>
    <x v="0"/>
  </r>
  <r>
    <x v="11"/>
    <n v="1302261"/>
    <s v="."/>
    <n v="13001"/>
    <x v="10"/>
    <n v="3"/>
    <n v="8.7999954223632812"/>
    <n v="14.199996948242187"/>
    <n v="3"/>
    <n v="5.3232959999604645E-2"/>
    <n v="461"/>
    <n v="9.5526115189124836E-2"/>
    <n v="20"/>
    <n v="6.6843686249640655E-2"/>
    <n v="9.6968653535598956E-2"/>
    <n v="-1.4425383464741204E-3"/>
    <n v="-1.2168187903561889E-2"/>
    <n v="-2.6907511934187553E-3"/>
    <n v="-2.774867026931473"/>
    <n v="334"/>
    <n v="3"/>
    <n v="11"/>
    <s v="."/>
    <n v="0"/>
    <n v="0"/>
    <n v="0"/>
    <n v="1.2"/>
    <n v="0"/>
    <x v="4"/>
  </r>
  <r>
    <x v="11"/>
    <n v="1302261"/>
    <s v="."/>
    <n v="13001"/>
    <x v="10"/>
    <n v="4"/>
    <n v="8.899993896484375"/>
    <n v="12.799995422363281"/>
    <n v="3"/>
    <n v="4.3745279999711784E-2"/>
    <n v="489"/>
    <n v="9.5526115189124836E-2"/>
    <n v="20"/>
    <n v="6.6843686249640655E-2"/>
    <n v="9.6968653535598956E-2"/>
    <n v="-1.4425383464741204E-3"/>
    <n v="-2.1655867903454751E-2"/>
    <n v="-4.1139031934026848E-3"/>
    <n v="-4.2425083193430089"/>
    <n v="371"/>
    <n v="4"/>
    <n v="12"/>
    <s v="."/>
    <n v="0"/>
    <n v="0"/>
    <n v="0"/>
    <n v="1.2"/>
    <n v="0"/>
    <x v="4"/>
  </r>
  <r>
    <x v="11"/>
    <n v="1302261"/>
    <s v="."/>
    <n v="13001"/>
    <x v="10"/>
    <n v="6"/>
    <n v="7.2999992370605469"/>
    <n v="11.599998474121094"/>
    <n v="3"/>
    <n v="2.9468639999777224E-2"/>
    <n v="514"/>
    <n v="9.5526115189124836E-2"/>
    <n v="20"/>
    <n v="6.6843686249640655E-2"/>
    <n v="9.6968653535598956E-2"/>
    <n v="-1.4425383464741204E-3"/>
    <n v="-3.5932507903389324E-2"/>
    <n v="-6.2553991933928712E-3"/>
    <n v="-6.4509498330781714"/>
    <n v="414"/>
    <n v="5"/>
    <n v="15"/>
    <s v="."/>
    <n v="0"/>
    <n v="0"/>
    <n v="0"/>
    <n v="1.2"/>
    <n v="0"/>
    <x v="4"/>
  </r>
  <r>
    <x v="19"/>
    <n v="4021021"/>
    <s v="13-257"/>
    <n v="4001"/>
    <x v="10"/>
    <n v="2"/>
    <n v="11.399993896484375"/>
    <n v="16.399993896484375"/>
    <n v="2"/>
    <n v="9.1984319999937725E-2"/>
    <n v="300"/>
    <n v="0.10498249645195783"/>
    <n v="11"/>
    <n v="6.6843686249640655E-2"/>
    <n v="9.6968653535598956E-2"/>
    <n v="8.0138429163588709E-3"/>
    <n v="1.7126790833938199E-2"/>
    <n v="7.3773243749060517E-3"/>
    <n v="7.6079476262890475"/>
    <n v="155"/>
    <n v="1"/>
    <n v="6"/>
    <s v="Top200"/>
    <n v="1"/>
    <n v="0"/>
    <n v="1"/>
    <n v="1"/>
    <n v="0"/>
    <x v="6"/>
  </r>
  <r>
    <x v="19"/>
    <n v="4021021"/>
    <s v="13-257"/>
    <n v="4001"/>
    <x v="10"/>
    <n v="1"/>
    <n v="8.899993896484375"/>
    <n v="13.199996948242188"/>
    <n v="2"/>
    <n v="4.6522079999704147E-2"/>
    <n v="483"/>
    <n v="0.10498249645195783"/>
    <n v="11"/>
    <n v="6.6843686249640655E-2"/>
    <n v="9.6968653535598956E-2"/>
    <n v="8.0138429163588709E-3"/>
    <n v="-2.8335449166295393E-2"/>
    <n v="5.5798837487101328E-4"/>
    <n v="0.57543170346916861"/>
    <n v="265"/>
    <n v="2"/>
    <n v="17"/>
    <s v="."/>
    <n v="1"/>
    <n v="0"/>
    <n v="1"/>
    <n v="1"/>
    <n v="0"/>
    <x v="6"/>
  </r>
  <r>
    <x v="19"/>
    <n v="4021021"/>
    <s v="13-257"/>
    <n v="4001"/>
    <x v="10"/>
    <n v="4"/>
    <n v="7.7999992370605469"/>
    <n v="11.699996948242188"/>
    <n v="2"/>
    <n v="3.2032259999596135E-2"/>
    <n v="512"/>
    <n v="0.10498249645195783"/>
    <n v="11"/>
    <n v="6.6843686249640655E-2"/>
    <n v="9.6968653535598956E-2"/>
    <n v="8.0138429163588709E-3"/>
    <n v="-4.2825269166403404E-2"/>
    <n v="-1.6154846251451877E-3"/>
    <n v="-1.6659864463850824"/>
    <n v="316"/>
    <n v="3"/>
    <n v="18"/>
    <s v="."/>
    <n v="1"/>
    <n v="0"/>
    <n v="0"/>
    <n v="1"/>
    <n v="0"/>
    <x v="9"/>
  </r>
  <r>
    <x v="19"/>
    <n v="4021021"/>
    <s v="13-257"/>
    <n v="4001"/>
    <x v="10"/>
    <n v="6"/>
    <n v="5.8999977111816406"/>
    <n v="5.1999969482421875"/>
    <n v="2"/>
    <n v="4.7860799999739356E-3"/>
    <n v="552"/>
    <n v="0.10498249645195783"/>
    <n v="11"/>
    <n v="6.6843686249640655E-2"/>
    <n v="9.6968653535598956E-2"/>
    <n v="8.0138429163588709E-3"/>
    <n v="-7.0071449166025604E-2"/>
    <n v="-5.7024116250885175E-3"/>
    <n v="-5.8806752668738032"/>
    <n v="399"/>
    <n v="4"/>
    <n v="21"/>
    <s v="."/>
    <n v="1"/>
    <n v="0"/>
    <n v="0"/>
    <n v="1"/>
    <n v="0"/>
    <x v="9"/>
  </r>
  <r>
    <x v="26"/>
    <n v="13021461"/>
    <s v="."/>
    <n v="13001"/>
    <x v="10"/>
    <n v="1"/>
    <n v="9.2999954223632812"/>
    <n v="20.29998779296875"/>
    <n v="2"/>
    <n v="0.1149731099994824"/>
    <n v="191"/>
    <n v="0.13003416978938481"/>
    <n v="2"/>
    <n v="6.6843686249640655E-2"/>
    <n v="9.6968653535598956E-2"/>
    <n v="3.3065516253785857E-2"/>
    <n v="1.5063907496055892E-2"/>
    <n v="2.2098895876679896E-2"/>
    <n v="22.789731599776196"/>
    <n v="20"/>
    <n v="1"/>
    <n v="5"/>
    <s v="Top50"/>
    <n v="1"/>
    <n v="1"/>
    <n v="1"/>
    <n v="1"/>
    <n v="1"/>
    <x v="7"/>
  </r>
  <r>
    <x v="26"/>
    <n v="13021461"/>
    <s v="."/>
    <n v="13001"/>
    <x v="10"/>
    <n v="3"/>
    <n v="7.8999977111816406"/>
    <n v="19.599990844726562"/>
    <n v="1"/>
    <n v="9.1045919999487523E-2"/>
    <n v="307"/>
    <n v="0.13003416978938481"/>
    <n v="2"/>
    <n v="6.6843686249640655E-2"/>
    <n v="9.6968653535598956E-2"/>
    <n v="3.3065516253785857E-2"/>
    <n v="-8.8632825039389879E-3"/>
    <n v="1.8509817376680664E-2"/>
    <n v="19.088454569378314"/>
    <n v="30"/>
    <n v="2"/>
    <n v="7"/>
    <s v="Top50"/>
    <n v="1"/>
    <n v="0"/>
    <n v="1"/>
    <n v="0"/>
    <n v="1"/>
    <x v="6"/>
  </r>
  <r>
    <x v="26"/>
    <n v="13021461"/>
    <s v="."/>
    <n v="13001"/>
    <x v="10"/>
    <n v="6"/>
    <n v="8.2999954223632812"/>
    <n v="18.199996948242187"/>
    <n v="3"/>
    <n v="8.2478759999503382E-2"/>
    <n v="345"/>
    <n v="0.13003416978938481"/>
    <n v="2"/>
    <n v="6.6843686249640655E-2"/>
    <n v="9.6968653535598956E-2"/>
    <n v="3.3065516253785857E-2"/>
    <n v="-1.743044250392313E-2"/>
    <n v="1.7224743376683043E-2"/>
    <n v="17.763207746676123"/>
    <n v="43"/>
    <n v="3"/>
    <n v="9"/>
    <s v="Top50"/>
    <n v="1"/>
    <n v="0"/>
    <n v="0"/>
    <n v="1.2"/>
    <n v="1"/>
    <x v="2"/>
  </r>
  <r>
    <x v="26"/>
    <n v="13021461"/>
    <s v="."/>
    <n v="13001"/>
    <x v="10"/>
    <n v="2"/>
    <n v="7.6999969482421875"/>
    <n v="10.399993896484375"/>
    <n v="2"/>
    <n v="2.4984959999983403E-2"/>
    <n v="521"/>
    <n v="0.13003416978938481"/>
    <n v="2"/>
    <n v="6.6843686249640655E-2"/>
    <n v="9.6968653535598956E-2"/>
    <n v="3.3065516253785857E-2"/>
    <n v="-7.4924242503443109E-2"/>
    <n v="8.6006733767550452E-3"/>
    <n v="8.8695398597007244"/>
    <n v="141"/>
    <n v="4"/>
    <n v="11"/>
    <s v="Top150"/>
    <n v="1"/>
    <n v="0"/>
    <n v="0"/>
    <n v="1"/>
    <n v="0"/>
    <x v="9"/>
  </r>
  <r>
    <x v="5"/>
    <n v="13027881"/>
    <s v="13-251"/>
    <n v="13001"/>
    <x v="10"/>
    <n v="2"/>
    <n v="9.6999969482421875"/>
    <n v="23.5"/>
    <n v="2"/>
    <n v="0.16070474999833095"/>
    <n v="57"/>
    <n v="0.10877580200348418"/>
    <n v="7"/>
    <n v="6.6843686249640655E-2"/>
    <n v="9.6968653535598956E-2"/>
    <n v="1.180714846788522E-2"/>
    <n v="8.2053915280805079E-2"/>
    <n v="1.9392376372851895E-2"/>
    <n v="19.998603327757458"/>
    <n v="26"/>
    <n v="1"/>
    <n v="1"/>
    <s v="Top50"/>
    <n v="1"/>
    <n v="1"/>
    <n v="1"/>
    <n v="1"/>
    <n v="1"/>
    <x v="7"/>
  </r>
  <r>
    <x v="5"/>
    <n v="13027881"/>
    <s v="13-251"/>
    <n v="13001"/>
    <x v="10"/>
    <n v="5"/>
    <n v="9"/>
    <n v="19"/>
    <n v="2"/>
    <n v="9.746999999970285E-2"/>
    <n v="283"/>
    <n v="0.10877580200348418"/>
    <n v="7"/>
    <n v="6.6843686249640655E-2"/>
    <n v="9.6968653535598956E-2"/>
    <n v="1.180714846788522E-2"/>
    <n v="1.8819165282176975E-2"/>
    <n v="9.9071638730576783E-3"/>
    <n v="10.21687268187196"/>
    <n v="121"/>
    <n v="2"/>
    <n v="8"/>
    <s v="Top150"/>
    <n v="1"/>
    <n v="0"/>
    <n v="1"/>
    <n v="1"/>
    <n v="0"/>
    <x v="6"/>
  </r>
  <r>
    <x v="5"/>
    <n v="13027881"/>
    <s v="13-251"/>
    <n v="13001"/>
    <x v="10"/>
    <n v="1"/>
    <n v="9.2999954223632812"/>
    <n v="13"/>
    <n v="3"/>
    <n v="4.7150999999757914E-2"/>
    <n v="481"/>
    <n v="0.10877580200348418"/>
    <n v="7"/>
    <n v="6.6843686249640655E-2"/>
    <n v="9.6968653535598956E-2"/>
    <n v="1.180714846788522E-2"/>
    <n v="-3.1499834717767974E-2"/>
    <n v="2.3593138730659356E-3"/>
    <n v="2.4330686124251364"/>
    <n v="223"/>
    <n v="3"/>
    <n v="15"/>
    <s v="."/>
    <n v="1"/>
    <n v="0"/>
    <n v="0"/>
    <n v="1.2"/>
    <n v="0"/>
    <x v="0"/>
  </r>
  <r>
    <x v="5"/>
    <n v="13027881"/>
    <s v="13-251"/>
    <n v="13001"/>
    <x v="10"/>
    <n v="4"/>
    <n v="7.8999977111816406"/>
    <n v="9.2999954223632812"/>
    <n v="3"/>
    <n v="2.0498129999850789E-2"/>
    <n v="528"/>
    <n v="0.10877580200348418"/>
    <n v="7"/>
    <n v="6.6843686249640655E-2"/>
    <n v="9.6968653535598956E-2"/>
    <n v="1.180714846788522E-2"/>
    <n v="-5.8152704717675099E-2"/>
    <n v="-1.6386166269201337E-3"/>
    <n v="-1.6898415799066115"/>
    <n v="317"/>
    <n v="4"/>
    <n v="20"/>
    <s v="."/>
    <n v="1"/>
    <n v="0"/>
    <n v="0"/>
    <n v="1.2"/>
    <n v="0"/>
    <x v="0"/>
  </r>
  <r>
    <x v="18"/>
    <n v="13028061"/>
    <s v="."/>
    <n v="13001"/>
    <x v="10"/>
    <n v="1"/>
    <n v="9.6999969482421875"/>
    <n v="17.29998779296875"/>
    <n v="2"/>
    <n v="8.7093389999608917E-2"/>
    <n v="326"/>
    <n v="9.1156408198908564E-2"/>
    <n v="24"/>
    <n v="6.6843686249640655E-2"/>
    <n v="9.6968653535598956E-2"/>
    <n v="-5.8122453366903915E-3"/>
    <n v="2.6061949086658653E-2"/>
    <n v="4.2194516098456288E-4"/>
    <n v="0.43513562950490914"/>
    <n v="268"/>
    <n v="1"/>
    <n v="1"/>
    <s v="."/>
    <n v="0"/>
    <n v="1"/>
    <n v="1"/>
    <n v="1"/>
    <n v="0"/>
    <x v="6"/>
  </r>
  <r>
    <x v="18"/>
    <n v="13028061"/>
    <s v="."/>
    <n v="13001"/>
    <x v="10"/>
    <n v="3"/>
    <n v="8"/>
    <n v="17.899993896484375"/>
    <n v="2"/>
    <n v="7.6898399999663525E-2"/>
    <n v="370"/>
    <n v="9.1156408198908564E-2"/>
    <n v="24"/>
    <n v="6.6843686249640655E-2"/>
    <n v="9.6968653535598956E-2"/>
    <n v="-5.8122453366903915E-3"/>
    <n v="1.5866959086713261E-2"/>
    <n v="-1.1073033390072455E-3"/>
    <n v="-1.1419188558710205"/>
    <n v="303"/>
    <n v="2"/>
    <n v="3"/>
    <s v="."/>
    <n v="0"/>
    <n v="1"/>
    <n v="1"/>
    <n v="1"/>
    <n v="0"/>
    <x v="6"/>
  </r>
  <r>
    <x v="18"/>
    <n v="13028061"/>
    <s v="."/>
    <n v="13001"/>
    <x v="10"/>
    <n v="2"/>
    <n v="10"/>
    <n v="15.599998474121094"/>
    <n v="3"/>
    <n v="7.3007999999390449E-2"/>
    <n v="390"/>
    <n v="9.1156408198908564E-2"/>
    <n v="24"/>
    <n v="6.6843686249640655E-2"/>
    <n v="9.6968653535598956E-2"/>
    <n v="-5.8122453366903915E-3"/>
    <n v="1.1976559086440186E-2"/>
    <n v="-1.690863339048207E-3"/>
    <n v="-1.7437215815598184"/>
    <n v="319"/>
    <n v="3"/>
    <n v="4"/>
    <s v="."/>
    <n v="0"/>
    <n v="1"/>
    <n v="0"/>
    <n v="1.2"/>
    <n v="0"/>
    <x v="0"/>
  </r>
  <r>
    <x v="18"/>
    <n v="13028061"/>
    <s v="."/>
    <n v="13001"/>
    <x v="10"/>
    <n v="5"/>
    <n v="9.0999984741210937"/>
    <n v="14"/>
    <n v="2"/>
    <n v="5.350799999996525E-2"/>
    <n v="460"/>
    <n v="9.1156408198908564E-2"/>
    <n v="24"/>
    <n v="6.6843686249640655E-2"/>
    <n v="9.6968653535598956E-2"/>
    <n v="-5.8122453366903915E-3"/>
    <n v="-7.5234409129850133E-3"/>
    <n v="-4.6158633389619865E-3"/>
    <n v="-4.7601602896006172"/>
    <n v="380"/>
    <n v="4"/>
    <n v="6"/>
    <s v="."/>
    <n v="0"/>
    <n v="0"/>
    <n v="0"/>
    <n v="1"/>
    <n v="0"/>
    <x v="5"/>
  </r>
  <r>
    <x v="18"/>
    <n v="13028061"/>
    <s v="."/>
    <n v="13001"/>
    <x v="10"/>
    <n v="4"/>
    <n v="8"/>
    <n v="12.5"/>
    <n v="3"/>
    <n v="3.7499999999909051E-2"/>
    <n v="503"/>
    <n v="9.1156408198908564E-2"/>
    <n v="24"/>
    <n v="6.6843686249640655E-2"/>
    <n v="9.6968653535598956E-2"/>
    <n v="-5.8122453366903915E-3"/>
    <n v="-2.3531440913041213E-2"/>
    <n v="-7.0170633389704164E-3"/>
    <n v="-7.2364244352370273"/>
    <n v="425"/>
    <n v="5"/>
    <n v="9"/>
    <s v="."/>
    <n v="0"/>
    <n v="0"/>
    <n v="0"/>
    <n v="1.2"/>
    <n v="0"/>
    <x v="4"/>
  </r>
  <r>
    <x v="8"/>
    <n v="160222441"/>
    <s v="."/>
    <n v="16001"/>
    <x v="10"/>
    <n v="4"/>
    <n v="10"/>
    <n v="19.349990844726563"/>
    <n v="3"/>
    <n v="0.11232674999973824"/>
    <n v="201"/>
    <n v="9.5739508092517467E-2"/>
    <n v="19"/>
    <n v="6.6843686249640655E-2"/>
    <n v="9.6968653535598956E-2"/>
    <n v="-1.2291454430814891E-3"/>
    <n v="4.6712209193179074E-2"/>
    <n v="6.2693441131279675E-3"/>
    <n v="6.465330686298925"/>
    <n v="165"/>
    <n v="1"/>
    <n v="2"/>
    <s v="Top200"/>
    <n v="0"/>
    <n v="1"/>
    <n v="1"/>
    <n v="1.2"/>
    <n v="0"/>
    <x v="2"/>
  </r>
  <r>
    <x v="8"/>
    <n v="160222441"/>
    <s v="."/>
    <n v="16001"/>
    <x v="10"/>
    <n v="1"/>
    <n v="9.1999969482421875"/>
    <n v="13.599998474121094"/>
    <n v="3"/>
    <n v="5.1048959999661747E-2"/>
    <n v="472"/>
    <n v="9.5739508092517467E-2"/>
    <n v="19"/>
    <n v="6.6843686249640655E-2"/>
    <n v="9.6968653535598956E-2"/>
    <n v="-1.2291454430814891E-3"/>
    <n v="-1.4565580806897419E-2"/>
    <n v="-2.9223243868835061E-3"/>
    <n v="-3.0136794524125965"/>
    <n v="340"/>
    <n v="2"/>
    <n v="12"/>
    <s v="."/>
    <n v="0"/>
    <n v="0"/>
    <n v="1"/>
    <n v="1.2"/>
    <n v="0"/>
    <x v="0"/>
  </r>
  <r>
    <x v="28"/>
    <n v="402951"/>
    <s v="13-256"/>
    <n v="4001"/>
    <x v="11"/>
    <n v="6"/>
    <n v="11.399993896484375"/>
    <n v="20.199996948242187"/>
    <n v="3"/>
    <n v="0.13954967999961809"/>
    <n v="97"/>
    <n v="9.6317615015039382E-2"/>
    <n v="17"/>
    <n v="9.0539986799496999E-2"/>
    <n v="9.6968653535598956E-2"/>
    <n v="-6.5103852055957423E-4"/>
    <n v="4.9660731720680668E-2"/>
    <n v="7.0584866457663554E-3"/>
    <n v="7.2791426800363448"/>
    <n v="158"/>
    <n v="1"/>
    <n v="3"/>
    <s v="Top200"/>
    <n v="0"/>
    <n v="1"/>
    <n v="1"/>
    <n v="1.2"/>
    <n v="0"/>
    <x v="2"/>
  </r>
  <r>
    <x v="28"/>
    <n v="402951"/>
    <s v="13-256"/>
    <n v="4001"/>
    <x v="11"/>
    <n v="4"/>
    <n v="9.7999954223632812"/>
    <n v="19.199996948242187"/>
    <n v="2"/>
    <n v="0.10838015999979689"/>
    <n v="218"/>
    <n v="9.6317615015039382E-2"/>
    <n v="17"/>
    <n v="9.0539986799496999E-2"/>
    <n v="9.6968653535598956E-2"/>
    <n v="-6.5103852055957423E-4"/>
    <n v="1.8491211720859463E-2"/>
    <n v="2.383058645793175E-3"/>
    <n v="2.4575556727910124"/>
    <n v="221"/>
    <n v="2"/>
    <n v="4"/>
    <s v="."/>
    <n v="0"/>
    <n v="1"/>
    <n v="1"/>
    <n v="1"/>
    <n v="0"/>
    <x v="6"/>
  </r>
  <r>
    <x v="28"/>
    <n v="402951"/>
    <s v="13-256"/>
    <n v="4001"/>
    <x v="11"/>
    <n v="1"/>
    <n v="9.649993896484375"/>
    <n v="12.399993896484375"/>
    <n v="2"/>
    <n v="4.4513519999782147E-2"/>
    <n v="487"/>
    <n v="9.6317615015039382E-2"/>
    <n v="17"/>
    <n v="9.0539986799496999E-2"/>
    <n v="9.6968653535598956E-2"/>
    <n v="-6.5103852055957423E-4"/>
    <n v="-4.5375428279155264E-2"/>
    <n v="-7.1969373542090341E-3"/>
    <n v="-7.4219215094771913"/>
    <n v="428"/>
    <n v="3"/>
    <n v="9"/>
    <s v="."/>
    <n v="0"/>
    <n v="0"/>
    <n v="0"/>
    <n v="1"/>
    <n v="0"/>
    <x v="5"/>
  </r>
  <r>
    <x v="28"/>
    <n v="402951"/>
    <s v="13-256"/>
    <n v="4001"/>
    <x v="11"/>
    <n v="5"/>
    <n v="9.1999969482421875"/>
    <n v="9.2999954223632812"/>
    <n v="2"/>
    <n v="2.387123999983487E-2"/>
    <n v="522"/>
    <n v="9.6317615015039382E-2"/>
    <n v="17"/>
    <n v="9.0539986799496999E-2"/>
    <n v="9.6968653535598956E-2"/>
    <n v="-6.5103852055957423E-4"/>
    <n v="-6.6017708279102541E-2"/>
    <n v="-1.0293279354201126E-2"/>
    <n v="-10.615058556446053"/>
    <n v="469"/>
    <n v="4"/>
    <n v="10"/>
    <s v="."/>
    <n v="0"/>
    <n v="0"/>
    <n v="0"/>
    <n v="1"/>
    <n v="0"/>
    <x v="5"/>
  </r>
  <r>
    <x v="12"/>
    <n v="1302441"/>
    <s v="."/>
    <n v="13001"/>
    <x v="11"/>
    <n v="6"/>
    <n v="10.899993896484375"/>
    <n v="23.599990844726563"/>
    <n v="2"/>
    <n v="0.18212591999872529"/>
    <n v="26"/>
    <n v="0.10740913444906025"/>
    <n v="9"/>
    <n v="9.0539986799496999E-2"/>
    <n v="9.6968653535598956E-2"/>
    <n v="1.0440480913461295E-2"/>
    <n v="8.1145452285767E-2"/>
    <n v="1.8436106390941828E-2"/>
    <n v="19.012439297379331"/>
    <n v="31"/>
    <n v="1"/>
    <n v="2"/>
    <s v="Top50"/>
    <n v="1"/>
    <n v="1"/>
    <n v="1"/>
    <n v="1"/>
    <n v="1"/>
    <x v="7"/>
  </r>
  <r>
    <x v="12"/>
    <n v="1302441"/>
    <s v="."/>
    <n v="13001"/>
    <x v="11"/>
    <n v="3"/>
    <n v="10.899993896484375"/>
    <n v="20.79998779296875"/>
    <n v="2"/>
    <n v="0.14147327999853587"/>
    <n v="93"/>
    <n v="0.10740913444906025"/>
    <n v="9"/>
    <n v="9.0539986799496999E-2"/>
    <n v="9.6968653535598956E-2"/>
    <n v="1.0440480913461295E-2"/>
    <n v="4.0492812285577579E-2"/>
    <n v="1.2338210390913413E-2"/>
    <n v="12.723916380239137"/>
    <n v="89"/>
    <n v="2"/>
    <n v="6"/>
    <s v="Top100"/>
    <n v="1"/>
    <n v="0"/>
    <n v="1"/>
    <n v="1"/>
    <n v="1"/>
    <x v="3"/>
  </r>
  <r>
    <x v="12"/>
    <n v="1302441"/>
    <s v="."/>
    <n v="13001"/>
    <x v="11"/>
    <n v="1"/>
    <n v="10.299995422363281"/>
    <n v="21"/>
    <n v="2"/>
    <n v="0.13626899999871966"/>
    <n v="105"/>
    <n v="0.10740913444906025"/>
    <n v="9"/>
    <n v="9.0539986799496999E-2"/>
    <n v="9.6968653535598956E-2"/>
    <n v="1.0440480913461295E-2"/>
    <n v="3.528853228576137E-2"/>
    <n v="1.1557568390940982E-2"/>
    <n v="11.918870655142168"/>
    <n v="100"/>
    <n v="3"/>
    <n v="8"/>
    <s v="Top100"/>
    <n v="1"/>
    <n v="0"/>
    <n v="0"/>
    <n v="1"/>
    <n v="1"/>
    <x v="6"/>
  </r>
  <r>
    <x v="12"/>
    <n v="1302441"/>
    <s v="."/>
    <n v="13001"/>
    <x v="11"/>
    <n v="4"/>
    <n v="5.2999992370605469"/>
    <n v="6"/>
    <n v="2"/>
    <n v="5.7239999999865177E-3"/>
    <n v="549"/>
    <n v="0.10740913444906025"/>
    <n v="9"/>
    <n v="9.0539986799496999E-2"/>
    <n v="9.6968653535598956E-2"/>
    <n v="1.0440480913461295E-2"/>
    <n v="-9.5256467712971762E-2"/>
    <n v="-8.0241816088689865E-3"/>
    <n v="-8.2750263268564037"/>
    <n v="441"/>
    <n v="4"/>
    <n v="21"/>
    <s v="."/>
    <n v="1"/>
    <n v="0"/>
    <n v="0"/>
    <n v="1"/>
    <n v="0"/>
    <x v="9"/>
  </r>
  <r>
    <x v="12"/>
    <n v="1302441"/>
    <s v="."/>
    <n v="13001"/>
    <x v="11"/>
    <n v="2"/>
    <n v="5.0999984741210938"/>
    <n v="4.5999984741210938"/>
    <n v="2"/>
    <n v="3.2374799999956849E-3"/>
    <n v="558"/>
    <n v="0.10740913444906025"/>
    <n v="9"/>
    <n v="9.0539986799496999E-2"/>
    <n v="9.6968653535598956E-2"/>
    <n v="1.0440480913461295E-2"/>
    <n v="-9.7742987712962595E-2"/>
    <n v="-8.3971596088676121E-3"/>
    <n v="-8.6596640282159463"/>
    <n v="450"/>
    <n v="5"/>
    <n v="22"/>
    <s v="."/>
    <n v="1"/>
    <n v="0"/>
    <n v="0"/>
    <n v="1"/>
    <n v="0"/>
    <x v="9"/>
  </r>
  <r>
    <x v="14"/>
    <n v="4021002"/>
    <s v="."/>
    <n v="4001"/>
    <x v="11"/>
    <n v="5"/>
    <n v="9"/>
    <n v="17.79998779296875"/>
    <n v="2"/>
    <n v="8.554679999997461E-2"/>
    <n v="331"/>
    <n v="9.2559545508121316E-2"/>
    <n v="22"/>
    <n v="9.0539986799496999E-2"/>
    <n v="9.6968653535598956E-2"/>
    <n v="-4.4091080274776401E-3"/>
    <n v="-5.8407877204474934E-4"/>
    <n v="-2.7330766322932964E-3"/>
    <n v="-2.8185156054476246"/>
    <n v="335"/>
    <n v="1"/>
    <n v="5"/>
    <s v="."/>
    <n v="0"/>
    <n v="1"/>
    <n v="1"/>
    <n v="1"/>
    <n v="0"/>
    <x v="6"/>
  </r>
  <r>
    <x v="14"/>
    <n v="4021002"/>
    <s v="."/>
    <n v="4001"/>
    <x v="11"/>
    <n v="3"/>
    <n v="9.399993896484375"/>
    <n v="16.79998779296875"/>
    <n v="2"/>
    <n v="7.9591679999793996E-2"/>
    <n v="357"/>
    <n v="9.2559545508121316E-2"/>
    <n v="22"/>
    <n v="9.0539986799496999E-2"/>
    <n v="9.6968653535598956E-2"/>
    <n v="-4.4091080274776401E-3"/>
    <n v="-6.5391987722253631E-3"/>
    <n v="-3.626344632320388E-3"/>
    <n v="-3.7397081428887646"/>
    <n v="357"/>
    <n v="2"/>
    <n v="8"/>
    <s v="."/>
    <n v="0"/>
    <n v="0"/>
    <n v="1"/>
    <n v="1"/>
    <n v="0"/>
    <x v="9"/>
  </r>
  <r>
    <x v="14"/>
    <n v="4021002"/>
    <s v="."/>
    <n v="4001"/>
    <x v="11"/>
    <n v="6"/>
    <n v="8.399993896484375"/>
    <n v="17.699996948242188"/>
    <n v="2"/>
    <n v="7.8949079999802052E-2"/>
    <n v="362"/>
    <n v="9.2559545508121316E-2"/>
    <n v="22"/>
    <n v="9.0539986799496999E-2"/>
    <n v="9.6968653535598956E-2"/>
    <n v="-4.4091080274776401E-3"/>
    <n v="-7.1817987722173071E-3"/>
    <n v="-3.7227346323191798E-3"/>
    <n v="-3.8391114000077313"/>
    <n v="360"/>
    <n v="3"/>
    <n v="9"/>
    <s v="."/>
    <n v="0"/>
    <n v="0"/>
    <n v="0"/>
    <n v="1"/>
    <n v="0"/>
    <x v="5"/>
  </r>
  <r>
    <x v="14"/>
    <n v="4021002"/>
    <s v="."/>
    <n v="4001"/>
    <x v="11"/>
    <n v="4"/>
    <n v="8.5999984741210937"/>
    <n v="14.5"/>
    <n v="3"/>
    <n v="5.4244499999640539E-2"/>
    <n v="458"/>
    <n v="9.2559545508121316E-2"/>
    <n v="22"/>
    <n v="9.0539986799496999E-2"/>
    <n v="9.6968653535598956E-2"/>
    <n v="-4.4091080274776401E-3"/>
    <n v="-3.1886378772378834E-2"/>
    <n v="-7.4284216323434096E-3"/>
    <n v="-7.6606422400371894"/>
    <n v="432"/>
    <n v="4"/>
    <n v="12"/>
    <s v="."/>
    <n v="0"/>
    <n v="0"/>
    <n v="0"/>
    <n v="1.2"/>
    <n v="0"/>
    <x v="4"/>
  </r>
  <r>
    <x v="4"/>
    <n v="13027771"/>
    <s v="13-240"/>
    <n v="13001"/>
    <x v="11"/>
    <n v="2"/>
    <n v="9.899993896484375"/>
    <n v="19.699996948242188"/>
    <n v="2"/>
    <n v="0.11526272999981302"/>
    <n v="190"/>
    <n v="9.3022092243769838E-2"/>
    <n v="21"/>
    <n v="9.0539986799496999E-2"/>
    <n v="9.6968653535598956E-2"/>
    <n v="-3.9465612918291176E-3"/>
    <n v="2.8669304492145137E-2"/>
    <n v="1.9324588987243E-3"/>
    <n v="1.9928696834125463"/>
    <n v="234"/>
    <n v="1"/>
    <n v="5"/>
    <s v="."/>
    <n v="0"/>
    <n v="1"/>
    <n v="1"/>
    <n v="1"/>
    <n v="0"/>
    <x v="6"/>
  </r>
  <r>
    <x v="4"/>
    <n v="13027771"/>
    <s v="13-240"/>
    <n v="13001"/>
    <x v="11"/>
    <n v="1"/>
    <n v="10.399993896484375"/>
    <n v="18"/>
    <n v="2"/>
    <n v="0.10108799999943585"/>
    <n v="256"/>
    <n v="9.3022092243769838E-2"/>
    <n v="21"/>
    <n v="9.0539986799496999E-2"/>
    <n v="9.6968653535598956E-2"/>
    <n v="-3.9465612918291176E-3"/>
    <n v="1.449457449176797E-2"/>
    <n v="-1.9375060133227512E-4"/>
    <n v="-0.19980745763490029"/>
    <n v="285"/>
    <n v="2"/>
    <n v="9"/>
    <s v="."/>
    <n v="0"/>
    <n v="0"/>
    <n v="1"/>
    <n v="1"/>
    <n v="0"/>
    <x v="9"/>
  </r>
  <r>
    <x v="4"/>
    <n v="13027771"/>
    <s v="13-240"/>
    <n v="13001"/>
    <x v="11"/>
    <n v="4"/>
    <n v="10"/>
    <n v="18.099990844726563"/>
    <n v="3"/>
    <n v="9.8282999999355525E-2"/>
    <n v="278"/>
    <n v="9.3022092243769838E-2"/>
    <n v="21"/>
    <n v="9.0539986799496999E-2"/>
    <n v="9.6968653535598956E-2"/>
    <n v="-3.9465612918291176E-3"/>
    <n v="1.1689574491687643E-2"/>
    <n v="-6.1450060134432397E-4"/>
    <n v="-0.63371056412444626"/>
    <n v="295"/>
    <n v="3"/>
    <n v="10"/>
    <s v="."/>
    <n v="0"/>
    <n v="0"/>
    <n v="0"/>
    <n v="1.2"/>
    <n v="0"/>
    <x v="4"/>
  </r>
  <r>
    <x v="4"/>
    <n v="13027771"/>
    <s v="13-240"/>
    <n v="13001"/>
    <x v="11"/>
    <n v="3"/>
    <n v="9.6999969482421875"/>
    <n v="16.699996948242188"/>
    <n v="3"/>
    <n v="8.1156989999726648E-2"/>
    <n v="349"/>
    <n v="9.3022092243769838E-2"/>
    <n v="21"/>
    <n v="9.0539986799496999E-2"/>
    <n v="9.6968653535598956E-2"/>
    <n v="-3.9465612918291176E-3"/>
    <n v="-5.4364355079412341E-3"/>
    <n v="-3.1834021012886555E-3"/>
    <n v="-3.2829187425191693"/>
    <n v="347"/>
    <n v="4"/>
    <n v="17"/>
    <s v="."/>
    <n v="0"/>
    <n v="0"/>
    <n v="0"/>
    <n v="1.2"/>
    <n v="0"/>
    <x v="4"/>
  </r>
  <r>
    <x v="4"/>
    <n v="13027771"/>
    <s v="13-240"/>
    <n v="13001"/>
    <x v="11"/>
    <n v="6"/>
    <n v="9.399993896484375"/>
    <n v="16.899993896484375"/>
    <n v="3"/>
    <n v="8.0542019999484182E-2"/>
    <n v="352"/>
    <n v="9.3022092243769838E-2"/>
    <n v="21"/>
    <n v="9.0539986799496999E-2"/>
    <n v="9.6968653535598956E-2"/>
    <n v="-3.9465612918291176E-3"/>
    <n v="-6.0514055081836993E-3"/>
    <n v="-3.275647601325025E-3"/>
    <n v="-3.3780479380612163"/>
    <n v="350"/>
    <n v="5"/>
    <n v="19"/>
    <s v="."/>
    <n v="0"/>
    <n v="0"/>
    <n v="0"/>
    <n v="1.2"/>
    <n v="0"/>
    <x v="4"/>
  </r>
  <r>
    <x v="9"/>
    <n v="13077471"/>
    <s v="."/>
    <n v="13001"/>
    <x v="11"/>
    <n v="3"/>
    <n v="10.899993896484375"/>
    <n v="20.79998779296875"/>
    <n v="3"/>
    <n v="0.14147327999853587"/>
    <n v="93"/>
    <n v="8.6400584002347763E-2"/>
    <n v="25"/>
    <n v="9.0539986799496999E-2"/>
    <n v="9.6968653535598956E-2"/>
    <n v="-1.0568069533251193E-2"/>
    <n v="6.1501362732290066E-2"/>
    <n v="2.8843626898927936E-3"/>
    <n v="2.9745310311376985"/>
    <n v="212"/>
    <n v="1"/>
    <n v="1"/>
    <s v="."/>
    <n v="0"/>
    <n v="1"/>
    <n v="1"/>
    <n v="1.2"/>
    <n v="0"/>
    <x v="2"/>
  </r>
  <r>
    <x v="9"/>
    <n v="13077471"/>
    <s v="."/>
    <n v="13001"/>
    <x v="11"/>
    <n v="2"/>
    <n v="9.399993896484375"/>
    <n v="21"/>
    <n v="3"/>
    <n v="0.12436199999956443"/>
    <n v="148"/>
    <n v="8.6400584002347763E-2"/>
    <n v="25"/>
    <n v="9.0539986799496999E-2"/>
    <n v="9.6968653535598956E-2"/>
    <n v="-1.0568069533251193E-2"/>
    <n v="4.4390082733318625E-2"/>
    <n v="3.1767069004707844E-4"/>
    <n v="0.32760142423804589"/>
    <n v="274"/>
    <n v="2"/>
    <n v="3"/>
    <s v="."/>
    <n v="0"/>
    <n v="1"/>
    <n v="1"/>
    <n v="1.2"/>
    <n v="0"/>
    <x v="2"/>
  </r>
  <r>
    <x v="9"/>
    <n v="13077471"/>
    <s v="."/>
    <n v="13001"/>
    <x v="11"/>
    <n v="6"/>
    <n v="10.399993896484375"/>
    <n v="17.199996948242187"/>
    <n v="2"/>
    <n v="9.2302079999171838E-2"/>
    <n v="299"/>
    <n v="8.6400584002347763E-2"/>
    <n v="25"/>
    <n v="9.0539986799496999E-2"/>
    <n v="9.6968653535598956E-2"/>
    <n v="-1.0568069533251193E-2"/>
    <n v="1.2330162732926031E-2"/>
    <n v="-4.4913173100118104E-3"/>
    <n v="-4.6317208151838116"/>
    <n v="377"/>
    <n v="3"/>
    <n v="6"/>
    <s v="."/>
    <n v="0"/>
    <n v="0"/>
    <n v="0"/>
    <n v="1"/>
    <n v="0"/>
    <x v="5"/>
  </r>
  <r>
    <x v="9"/>
    <n v="13077471"/>
    <s v="."/>
    <n v="13001"/>
    <x v="11"/>
    <n v="5"/>
    <n v="9.1999969482421875"/>
    <n v="15.599998474121094"/>
    <n v="3"/>
    <n v="6.716735999998491E-2"/>
    <n v="416"/>
    <n v="8.6400584002347763E-2"/>
    <n v="25"/>
    <n v="9.0539986799496999E-2"/>
    <n v="9.6968653535598956E-2"/>
    <n v="-1.0568069533251193E-2"/>
    <n v="-1.2804557266260896E-2"/>
    <n v="-8.2615253098898486E-3"/>
    <n v="-8.5197896522889156"/>
    <n v="448"/>
    <n v="4"/>
    <n v="10"/>
    <s v="."/>
    <n v="0"/>
    <n v="0"/>
    <n v="0"/>
    <n v="1.2"/>
    <n v="0"/>
    <x v="4"/>
  </r>
  <r>
    <x v="21"/>
    <n v="130210131"/>
    <s v="13-255"/>
    <n v="13001"/>
    <x v="11"/>
    <n v="4"/>
    <n v="10.399993896484375"/>
    <n v="19"/>
    <n v="3"/>
    <n v="0.11263199999939388"/>
    <n v="200"/>
    <n v="7.1390531196177082E-2"/>
    <n v="30"/>
    <n v="9.0539986799496999E-2"/>
    <n v="9.6968653535598956E-2"/>
    <n v="-2.5578122339421874E-2"/>
    <n v="4.7670135539318759E-2"/>
    <n v="-8.1963530727553104E-3"/>
    <n v="-8.4525800595408693"/>
    <n v="446"/>
    <n v="1"/>
    <n v="1"/>
    <s v="."/>
    <n v="0"/>
    <n v="1"/>
    <n v="1"/>
    <n v="1.2"/>
    <n v="0"/>
    <x v="2"/>
  </r>
  <r>
    <x v="21"/>
    <n v="130210131"/>
    <s v="13-255"/>
    <n v="13001"/>
    <x v="11"/>
    <n v="6"/>
    <n v="8.899993896484375"/>
    <n v="13.899993896484375"/>
    <n v="2"/>
    <n v="5.1587069999641244E-2"/>
    <n v="471"/>
    <n v="7.1390531196177082E-2"/>
    <n v="30"/>
    <n v="9.0539986799496999E-2"/>
    <n v="9.6968653535598956E-2"/>
    <n v="-2.5578122339421874E-2"/>
    <n v="-1.3374794460433881E-2"/>
    <n v="-1.7353092572718207E-2"/>
    <n v="-17.895569279352291"/>
    <n v="524"/>
    <n v="2"/>
    <n v="6"/>
    <s v="."/>
    <n v="0"/>
    <n v="0"/>
    <n v="1"/>
    <n v="1"/>
    <n v="0"/>
    <x v="9"/>
  </r>
  <r>
    <x v="8"/>
    <n v="160222441"/>
    <s v="."/>
    <n v="16001"/>
    <x v="11"/>
    <n v="6"/>
    <n v="11"/>
    <n v="18.599990844726562"/>
    <n v="3"/>
    <n v="0.11416679999911139"/>
    <n v="194"/>
    <n v="9.5739508092517467E-2"/>
    <n v="19"/>
    <n v="9.0539986799496999E-2"/>
    <n v="9.6968653535598956E-2"/>
    <n v="-1.2291454430814891E-3"/>
    <n v="2.485595864269588E-2"/>
    <n v="2.9909065305554882E-3"/>
    <n v="3.0844055491164184"/>
    <n v="210"/>
    <n v="1"/>
    <n v="4"/>
    <s v="."/>
    <n v="0"/>
    <n v="1"/>
    <n v="1"/>
    <n v="1.2"/>
    <n v="0"/>
    <x v="2"/>
  </r>
  <r>
    <x v="25"/>
    <n v="402142"/>
    <s v="."/>
    <n v="4001"/>
    <x v="12"/>
    <n v="2"/>
    <n v="9.7999954223632812"/>
    <n v="20.899993896484375"/>
    <n v="2"/>
    <n v="0.12842213999829255"/>
    <n v="132"/>
    <n v="9.1609026837085841E-2"/>
    <n v="23"/>
    <n v="8.7513711119481738E-2"/>
    <n v="9.6968653535598956E-2"/>
    <n v="-5.3596266985131147E-3"/>
    <n v="4.6268055577323927E-2"/>
    <n v="3.7244323174907205E-3"/>
    <n v="3.8408621566797501"/>
    <n v="196"/>
    <n v="1"/>
    <n v="3"/>
    <s v="Top200"/>
    <n v="0"/>
    <n v="1"/>
    <n v="1"/>
    <n v="1"/>
    <n v="0"/>
    <x v="6"/>
  </r>
  <r>
    <x v="25"/>
    <n v="402142"/>
    <s v="."/>
    <n v="4001"/>
    <x v="12"/>
    <n v="6"/>
    <n v="10.199996948242187"/>
    <n v="18.5"/>
    <n v="2"/>
    <n v="0.10472849999950995"/>
    <n v="232"/>
    <n v="9.1609026837085841E-2"/>
    <n v="23"/>
    <n v="8.7513711119481738E-2"/>
    <n v="9.6968653535598956E-2"/>
    <n v="-5.3596266985131147E-3"/>
    <n v="2.2574415578541326E-2"/>
    <n v="1.7038631767333015E-4"/>
    <n v="0.17571278084291253"/>
    <n v="277"/>
    <n v="2"/>
    <n v="6"/>
    <s v="."/>
    <n v="0"/>
    <n v="0"/>
    <n v="1"/>
    <n v="1"/>
    <n v="0"/>
    <x v="9"/>
  </r>
  <r>
    <x v="25"/>
    <n v="402142"/>
    <s v="."/>
    <n v="4001"/>
    <x v="12"/>
    <n v="5"/>
    <n v="8.7999954223632812"/>
    <n v="17.099990844726563"/>
    <n v="2"/>
    <n v="7.7196239999466343E-2"/>
    <n v="367"/>
    <n v="9.1609026837085841E-2"/>
    <n v="23"/>
    <n v="8.7513711119481738E-2"/>
    <n v="9.6968653535598956E-2"/>
    <n v="-5.3596266985131147E-3"/>
    <n v="-4.9578444215022804E-3"/>
    <n v="-3.9594526823332104E-3"/>
    <n v="-4.0832295158967256"/>
    <n v="368"/>
    <n v="3"/>
    <n v="14"/>
    <s v="."/>
    <n v="0"/>
    <n v="0"/>
    <n v="0"/>
    <n v="1"/>
    <n v="0"/>
    <x v="5"/>
  </r>
  <r>
    <x v="14"/>
    <n v="4021002"/>
    <s v="."/>
    <n v="4001"/>
    <x v="12"/>
    <n v="6"/>
    <n v="10.399993896484375"/>
    <n v="19.699996948242188"/>
    <n v="1"/>
    <n v="0.12108407999949122"/>
    <n v="161"/>
    <n v="9.2559545508121316E-2"/>
    <n v="22"/>
    <n v="8.7513711119481738E-2"/>
    <n v="9.6968653535598956E-2"/>
    <n v="-4.4091080274776401E-3"/>
    <n v="3.7979476907487125E-2"/>
    <n v="3.0514567196364847E-3"/>
    <n v="3.1468486035193211"/>
    <n v="208"/>
    <n v="1"/>
    <n v="1"/>
    <s v="."/>
    <n v="0"/>
    <n v="1"/>
    <n v="1"/>
    <n v="0"/>
    <n v="0"/>
    <x v="9"/>
  </r>
  <r>
    <x v="20"/>
    <n v="4021031"/>
    <s v="13-340"/>
    <n v="4001"/>
    <x v="12"/>
    <n v="5"/>
    <n v="8.5999984741210937"/>
    <n v="16.099990844726563"/>
    <n v="2"/>
    <n v="6.6876179999781016E-2"/>
    <n v="418"/>
    <n v="8.1227486305939789E-2"/>
    <n v="27"/>
    <n v="8.7513711119481738E-2"/>
    <n v="9.6968653535598956E-2"/>
    <n v="-1.5741167229659167E-2"/>
    <n v="-4.8963638900415551E-3"/>
    <n v="-1.0179154921301734E-2"/>
    <n v="-10.49736646860295"/>
    <n v="467"/>
    <n v="1"/>
    <n v="7"/>
    <s v="."/>
    <n v="0"/>
    <n v="0"/>
    <n v="1"/>
    <n v="1"/>
    <n v="0"/>
    <x v="9"/>
  </r>
  <r>
    <x v="20"/>
    <n v="4021031"/>
    <s v="13-340"/>
    <n v="4001"/>
    <x v="12"/>
    <n v="6"/>
    <n v="9.399993896484375"/>
    <n v="14.959999084472656"/>
    <n v="3"/>
    <n v="6.3112051199823327E-2"/>
    <n v="428"/>
    <n v="8.1227486305939789E-2"/>
    <n v="27"/>
    <n v="8.7513711119481738E-2"/>
    <n v="9.6968653535598956E-2"/>
    <n v="-1.5741167229659167E-2"/>
    <n v="-8.660492689999244E-3"/>
    <n v="-1.0743774241295388E-2"/>
    <n v="-11.079636407812091"/>
    <n v="475"/>
    <n v="2"/>
    <n v="9"/>
    <s v="."/>
    <n v="0"/>
    <n v="0"/>
    <n v="1"/>
    <n v="1.2"/>
    <n v="0"/>
    <x v="0"/>
  </r>
  <r>
    <x v="30"/>
    <n v="13021061"/>
    <s v="13-253"/>
    <n v="13001"/>
    <x v="12"/>
    <n v="6"/>
    <n v="9.399993896484375"/>
    <n v="20.399993896484375"/>
    <n v="2"/>
    <n v="0.11735711999972409"/>
    <n v="182"/>
    <n v="9.7802128447300588E-2"/>
    <n v="15"/>
    <n v="8.7513711119481738E-2"/>
    <n v="9.6968653535598956E-2"/>
    <n v="8.3347491170163157E-4"/>
    <n v="2.9009933968540721E-2"/>
    <n v="4.8515750423020866E-3"/>
    <n v="5.0032405993148963"/>
    <n v="182"/>
    <n v="1"/>
    <n v="8"/>
    <s v="Top200"/>
    <n v="0"/>
    <n v="0"/>
    <n v="1"/>
    <n v="1"/>
    <n v="0"/>
    <x v="9"/>
  </r>
  <r>
    <x v="30"/>
    <n v="13021061"/>
    <s v="13-253"/>
    <n v="13001"/>
    <x v="12"/>
    <n v="1"/>
    <n v="8"/>
    <n v="16.899993896484375"/>
    <n v="2"/>
    <n v="6.854639999983192E-2"/>
    <n v="409"/>
    <n v="9.7802128447300588E-2"/>
    <n v="15"/>
    <n v="8.7513711119481738E-2"/>
    <n v="9.6968653535598956E-2"/>
    <n v="8.3347491170163157E-4"/>
    <n v="-1.980078603135145E-2"/>
    <n v="-2.4700329576817382E-3"/>
    <n v="-2.5472488970623317"/>
    <n v="326"/>
    <n v="2"/>
    <n v="14"/>
    <s v="."/>
    <n v="0"/>
    <n v="0"/>
    <n v="1"/>
    <n v="1"/>
    <n v="0"/>
    <x v="9"/>
  </r>
  <r>
    <x v="30"/>
    <n v="13021061"/>
    <s v="13-253"/>
    <n v="13001"/>
    <x v="12"/>
    <n v="5"/>
    <n v="8.399993896484375"/>
    <n v="12.399993896484375"/>
    <n v="1"/>
    <n v="3.8747519999560609E-2"/>
    <n v="500"/>
    <n v="9.7802128447300588E-2"/>
    <n v="15"/>
    <n v="8.7513711119481738E-2"/>
    <n v="9.6968653535598956E-2"/>
    <n v="8.3347491170163157E-4"/>
    <n v="-4.9599666031622761E-2"/>
    <n v="-6.9398649577224348E-3"/>
    <n v="-7.1568127479203207"/>
    <n v="424"/>
    <n v="3"/>
    <n v="19"/>
    <s v="."/>
    <n v="0"/>
    <n v="0"/>
    <n v="0"/>
    <n v="0"/>
    <n v="0"/>
    <x v="8"/>
  </r>
  <r>
    <x v="31"/>
    <n v="13027921"/>
    <s v="13-242"/>
    <n v="13001"/>
    <x v="12"/>
    <n v="5"/>
    <n v="8.399993896484375"/>
    <n v="18.79998779296875"/>
    <n v="2"/>
    <n v="8.9066879999336379E-2"/>
    <n v="318"/>
    <n v="0.12231650153303836"/>
    <n v="4"/>
    <n v="8.7513711119481738E-2"/>
    <n v="9.6968653535598956E-2"/>
    <n v="2.5347847997439402E-2"/>
    <n v="-2.3794679117584761E-2"/>
    <n v="1.1639506930825926E-2"/>
    <n v="12.003370683653818"/>
    <n v="97"/>
    <n v="1"/>
    <n v="9"/>
    <s v="Top100"/>
    <n v="1"/>
    <n v="0"/>
    <n v="1"/>
    <n v="1"/>
    <n v="1"/>
    <x v="3"/>
  </r>
  <r>
    <x v="11"/>
    <n v="1302261"/>
    <s v="."/>
    <n v="13001"/>
    <x v="13"/>
    <n v="2"/>
    <n v="10.899993896484375"/>
    <n v="23.099990844726563"/>
    <n v="3"/>
    <n v="0.1744904699990002"/>
    <n v="36"/>
    <n v="9.5526115189124836E-2"/>
    <n v="20"/>
    <n v="8.1744204374366802E-2"/>
    <n v="9.6968653535598956E-2"/>
    <n v="-1.4425383464741204E-3"/>
    <n v="9.4188803971107515E-2"/>
    <n v="1.3262797587781655E-2"/>
    <n v="13.677407186965466"/>
    <n v="81"/>
    <n v="1"/>
    <n v="2"/>
    <s v="Top100"/>
    <n v="0"/>
    <n v="1"/>
    <n v="1"/>
    <n v="1.2"/>
    <n v="1"/>
    <x v="1"/>
  </r>
  <r>
    <x v="11"/>
    <n v="1302261"/>
    <s v="."/>
    <n v="13001"/>
    <x v="13"/>
    <n v="3"/>
    <n v="8.899993896484375"/>
    <n v="14.299995422363281"/>
    <n v="3"/>
    <n v="5.4598829999576992E-2"/>
    <n v="457"/>
    <n v="9.5526115189124836E-2"/>
    <n v="20"/>
    <n v="8.1744204374366802E-2"/>
    <n v="9.6968653535598956E-2"/>
    <n v="-1.4425383464741204E-3"/>
    <n v="-2.570283602831569E-2"/>
    <n v="-4.720948412131826E-3"/>
    <n v="-4.8685304374146847"/>
    <n v="382"/>
    <n v="2"/>
    <n v="13"/>
    <s v="."/>
    <n v="0"/>
    <n v="0"/>
    <n v="1"/>
    <n v="1.2"/>
    <n v="0"/>
    <x v="0"/>
  </r>
  <r>
    <x v="11"/>
    <n v="1302261"/>
    <s v="."/>
    <n v="13001"/>
    <x v="13"/>
    <n v="1"/>
    <n v="8.399993896484375"/>
    <n v="12"/>
    <n v="1"/>
    <n v="3.6287999999785825E-2"/>
    <n v="506"/>
    <n v="9.5526115189124836E-2"/>
    <n v="20"/>
    <n v="8.1744204374366802E-2"/>
    <n v="9.6968653535598956E-2"/>
    <n v="-1.4425383464741204E-3"/>
    <n v="-4.4013666028106871E-2"/>
    <n v="-7.4675729121005032E-3"/>
    <n v="-7.7010174317404756"/>
    <n v="433"/>
    <n v="3"/>
    <n v="16"/>
    <s v="."/>
    <n v="0"/>
    <n v="0"/>
    <n v="0"/>
    <n v="0"/>
    <n v="0"/>
    <x v="8"/>
  </r>
  <r>
    <x v="11"/>
    <n v="1302261"/>
    <s v="."/>
    <n v="13001"/>
    <x v="13"/>
    <n v="5"/>
    <n v="6.5999984741210938"/>
    <n v="13"/>
    <n v="3"/>
    <n v="3.3461999999872205E-2"/>
    <n v="510"/>
    <n v="9.5526115189124836E-2"/>
    <n v="20"/>
    <n v="8.1744204374366802E-2"/>
    <n v="9.6968653535598956E-2"/>
    <n v="-1.4425383464741204E-3"/>
    <n v="-4.6839666028020491E-2"/>
    <n v="-7.8914729120875462E-3"/>
    <n v="-8.1381690106591442"/>
    <n v="439"/>
    <n v="4"/>
    <n v="17"/>
    <s v="."/>
    <n v="0"/>
    <n v="0"/>
    <n v="0"/>
    <n v="1.2"/>
    <n v="0"/>
    <x v="4"/>
  </r>
  <r>
    <x v="11"/>
    <n v="1302261"/>
    <s v="."/>
    <n v="13001"/>
    <x v="13"/>
    <n v="6"/>
    <n v="4.5"/>
    <n v="5.5"/>
    <n v="1"/>
    <n v="4.0837499999497595E-3"/>
    <n v="555"/>
    <n v="9.5526115189124836E-2"/>
    <n v="20"/>
    <n v="8.1744204374366802E-2"/>
    <n v="9.6968653535598956E-2"/>
    <n v="-1.4425383464741204E-3"/>
    <n v="-7.6217916027942936E-2"/>
    <n v="-1.2298210412075912E-2"/>
    <n v="-12.68266595819134"/>
    <n v="495"/>
    <n v="5"/>
    <n v="20"/>
    <s v="."/>
    <n v="0"/>
    <n v="0"/>
    <n v="0"/>
    <n v="0"/>
    <n v="0"/>
    <x v="8"/>
  </r>
  <r>
    <x v="16"/>
    <n v="4021351"/>
    <s v="."/>
    <n v="4001"/>
    <x v="13"/>
    <n v="1"/>
    <n v="11"/>
    <n v="22.199996948242188"/>
    <n v="3"/>
    <n v="0.16263719999915338"/>
    <n v="53"/>
    <n v="9.9058132742342403E-2"/>
    <n v="14"/>
    <n v="8.1744204374366802E-2"/>
    <n v="9.6968653535598956E-2"/>
    <n v="2.089479206743447E-3"/>
    <n v="7.8803516418043132E-2"/>
    <n v="1.3074214986752538E-2"/>
    <n v="13.482929286991444"/>
    <n v="82"/>
    <n v="1"/>
    <n v="2"/>
    <s v="Top100"/>
    <n v="0"/>
    <n v="1"/>
    <n v="1"/>
    <n v="1.2"/>
    <n v="1"/>
    <x v="1"/>
  </r>
  <r>
    <x v="16"/>
    <n v="4021351"/>
    <s v="."/>
    <n v="4001"/>
    <x v="13"/>
    <n v="3"/>
    <n v="10.299995422363281"/>
    <n v="21"/>
    <n v="3"/>
    <n v="0.13626899999871966"/>
    <n v="105"/>
    <n v="9.9058132742342403E-2"/>
    <n v="14"/>
    <n v="8.1744204374366802E-2"/>
    <n v="9.6968653535598956E-2"/>
    <n v="2.089479206743447E-3"/>
    <n v="5.2435316417609415E-2"/>
    <n v="9.1189849866874801E-3"/>
    <n v="9.4040544590419994"/>
    <n v="133"/>
    <n v="2"/>
    <n v="4"/>
    <s v="Top150"/>
    <n v="0"/>
    <n v="1"/>
    <n v="1"/>
    <n v="1.2"/>
    <n v="0"/>
    <x v="2"/>
  </r>
  <r>
    <x v="16"/>
    <n v="4021351"/>
    <s v="."/>
    <n v="4001"/>
    <x v="13"/>
    <n v="5"/>
    <n v="8.9499969482421875"/>
    <n v="18.399993896484375"/>
    <n v="2"/>
    <n v="9.0903359999174427E-2"/>
    <n v="308"/>
    <n v="9.9058132742342403E-2"/>
    <n v="14"/>
    <n v="8.1744204374366802E-2"/>
    <n v="9.6968653535598956E-2"/>
    <n v="2.089479206743447E-3"/>
    <n v="7.0696764180641775E-3"/>
    <n v="2.3141389867556948E-3"/>
    <n v="2.3864815096211811"/>
    <n v="227"/>
    <n v="3"/>
    <n v="9"/>
    <s v="."/>
    <n v="0"/>
    <n v="0"/>
    <n v="0"/>
    <n v="1"/>
    <n v="0"/>
    <x v="5"/>
  </r>
  <r>
    <x v="16"/>
    <n v="4021351"/>
    <s v="."/>
    <n v="4001"/>
    <x v="13"/>
    <n v="2"/>
    <n v="10.5"/>
    <n v="15.599998474121094"/>
    <n v="2"/>
    <n v="7.6658399999359972E-2"/>
    <n v="373"/>
    <n v="9.9058132742342403E-2"/>
    <n v="14"/>
    <n v="8.1744204374366802E-2"/>
    <n v="9.6968653535598956E-2"/>
    <n v="2.089479206743447E-3"/>
    <n v="-7.1752835817502775E-3"/>
    <n v="1.7739498678352662E-4"/>
    <n v="0.18294054863657738"/>
    <n v="276"/>
    <n v="4"/>
    <n v="14"/>
    <s v="."/>
    <n v="0"/>
    <n v="0"/>
    <n v="0"/>
    <n v="1"/>
    <n v="0"/>
    <x v="5"/>
  </r>
  <r>
    <x v="16"/>
    <n v="4021351"/>
    <s v="."/>
    <n v="4001"/>
    <x v="13"/>
    <n v="4"/>
    <n v="9"/>
    <n v="16.29998779296875"/>
    <n v="3"/>
    <n v="7.173629999942932E-2"/>
    <n v="397"/>
    <n v="9.9058132742342403E-2"/>
    <n v="14"/>
    <n v="8.1744204374366802E-2"/>
    <n v="9.6968653535598956E-2"/>
    <n v="2.089479206743447E-3"/>
    <n v="-1.2097383581680929E-2"/>
    <n v="-5.6092001320607113E-4"/>
    <n v="-0.57845498803399098"/>
    <n v="293"/>
    <n v="5"/>
    <n v="17"/>
    <s v="."/>
    <n v="0"/>
    <n v="0"/>
    <n v="0"/>
    <n v="1.2"/>
    <n v="0"/>
    <x v="4"/>
  </r>
  <r>
    <x v="16"/>
    <n v="4021351"/>
    <s v="."/>
    <n v="4001"/>
    <x v="13"/>
    <n v="6"/>
    <n v="4.5"/>
    <n v="5.2999992370605469"/>
    <n v="3"/>
    <n v="3.7921499999811203E-3"/>
    <n v="556"/>
    <n v="9.9058132742342403E-2"/>
    <n v="14"/>
    <n v="8.1744204374366802E-2"/>
    <n v="9.6968653535598956E-2"/>
    <n v="2.089479206743447E-3"/>
    <n v="-8.0041533581129129E-2"/>
    <n v="-1.0752542513123301E-2"/>
    <n v="-11.088678785434356"/>
    <n v="476"/>
    <n v="6"/>
    <n v="22"/>
    <s v="."/>
    <n v="0"/>
    <n v="0"/>
    <n v="0"/>
    <n v="1.2"/>
    <n v="0"/>
    <x v="4"/>
  </r>
  <r>
    <x v="1"/>
    <n v="13021781"/>
    <s v="."/>
    <n v="13001"/>
    <x v="13"/>
    <n v="2"/>
    <n v="9.5"/>
    <n v="20.5"/>
    <n v="2"/>
    <n v="0.11977124999975786"/>
    <n v="169"/>
    <n v="0.10811033297401863"/>
    <n v="8"/>
    <n v="8.1744204374366802E-2"/>
    <n v="9.6968653535598956E-2"/>
    <n v="1.1141679438419677E-2"/>
    <n v="2.6885366186971377E-2"/>
    <n v="1.0717812591097511E-2"/>
    <n v="11.052863167954381"/>
    <n v="111"/>
    <n v="1"/>
    <n v="2"/>
    <s v="Top150"/>
    <n v="1"/>
    <n v="1"/>
    <n v="1"/>
    <n v="1"/>
    <n v="0"/>
    <x v="3"/>
  </r>
  <r>
    <x v="1"/>
    <n v="13021781"/>
    <s v="."/>
    <n v="13001"/>
    <x v="13"/>
    <n v="6"/>
    <n v="8.0999984741210937"/>
    <n v="17"/>
    <n v="1"/>
    <n v="7.0226999999249529E-2"/>
    <n v="404"/>
    <n v="0.10811033297401863"/>
    <n v="8"/>
    <n v="8.1744204374366802E-2"/>
    <n v="9.6968653535598956E-2"/>
    <n v="1.1141679438419677E-2"/>
    <n v="-2.2658883813536951E-2"/>
    <n v="3.2861750910212636E-3"/>
    <n v="3.3889045286318726"/>
    <n v="206"/>
    <n v="2"/>
    <n v="7"/>
    <s v="."/>
    <n v="1"/>
    <n v="0"/>
    <n v="1"/>
    <n v="0"/>
    <n v="0"/>
    <x v="9"/>
  </r>
  <r>
    <x v="1"/>
    <n v="13021781"/>
    <s v="."/>
    <n v="13001"/>
    <x v="13"/>
    <n v="1"/>
    <n v="8.2999954223632812"/>
    <n v="16"/>
    <n v="3"/>
    <n v="6.3743999999132939E-2"/>
    <n v="426"/>
    <n v="0.10811033297401863"/>
    <n v="8"/>
    <n v="8.1744204374366802E-2"/>
    <n v="9.6968653535598956E-2"/>
    <n v="1.1141679438419677E-2"/>
    <n v="-2.9141883813653527E-2"/>
    <n v="2.3137250910037774E-3"/>
    <n v="2.3860546750340994"/>
    <n v="228"/>
    <n v="3"/>
    <n v="8"/>
    <s v="."/>
    <n v="1"/>
    <n v="0"/>
    <n v="0"/>
    <n v="1.2"/>
    <n v="0"/>
    <x v="0"/>
  </r>
  <r>
    <x v="31"/>
    <n v="13027921"/>
    <s v="13-242"/>
    <n v="13001"/>
    <x v="13"/>
    <n v="1"/>
    <n v="10"/>
    <n v="20.5"/>
    <n v="2"/>
    <n v="0.12607499999830907"/>
    <n v="140"/>
    <n v="0.12231650153303836"/>
    <n v="4"/>
    <n v="8.1744204374366802E-2"/>
    <n v="9.6968653535598956E-2"/>
    <n v="2.5347847997439402E-2"/>
    <n v="1.8982947626502863E-2"/>
    <n v="1.8056150942439071E-2"/>
    <n v="18.620606024822578"/>
    <n v="33"/>
    <n v="1"/>
    <n v="3"/>
    <s v="Top50"/>
    <n v="1"/>
    <n v="1"/>
    <n v="1"/>
    <n v="1"/>
    <n v="1"/>
    <x v="7"/>
  </r>
  <r>
    <x v="31"/>
    <n v="13027921"/>
    <s v="13-242"/>
    <n v="13001"/>
    <x v="13"/>
    <n v="6"/>
    <n v="8.9499969482421875"/>
    <n v="17.599990844726562"/>
    <n v="3"/>
    <n v="8.3170559999416582E-2"/>
    <n v="342"/>
    <n v="0.12231650153303836"/>
    <n v="4"/>
    <n v="8.1744204374366802E-2"/>
    <n v="9.6968653535598956E-2"/>
    <n v="2.5347847997439402E-2"/>
    <n v="-2.3921492372389622E-2"/>
    <n v="1.1620484942605197E-2"/>
    <n v="11.98375404721806"/>
    <n v="98"/>
    <n v="2"/>
    <n v="10"/>
    <s v="Top100"/>
    <n v="1"/>
    <n v="0"/>
    <n v="1"/>
    <n v="1.2"/>
    <n v="1"/>
    <x v="1"/>
  </r>
  <r>
    <x v="27"/>
    <n v="40291"/>
    <s v="13-262"/>
    <n v="4001"/>
    <x v="14"/>
    <n v="2"/>
    <n v="10.699996948242188"/>
    <n v="18.5"/>
    <n v="3"/>
    <n v="0.10986224999942351"/>
    <n v="211"/>
    <n v="0.12870699264737026"/>
    <n v="3"/>
    <n v="8.8656753408589459E-2"/>
    <n v="9.6968653535598956E-2"/>
    <n v="3.1738339111771305E-2"/>
    <n v="-1.0532842520937252E-2"/>
    <n v="1.7463077088922196E-2"/>
    <n v="18.008992032163448"/>
    <n v="39"/>
    <n v="1"/>
    <n v="1"/>
    <s v="Top50"/>
    <n v="1"/>
    <n v="1"/>
    <n v="1"/>
    <n v="1.2"/>
    <n v="1"/>
    <x v="10"/>
  </r>
  <r>
    <x v="27"/>
    <n v="40291"/>
    <s v="13-262"/>
    <n v="4001"/>
    <x v="14"/>
    <n v="4"/>
    <n v="7.8999977111816406"/>
    <n v="21.5"/>
    <n v="3"/>
    <n v="0.10955324999940785"/>
    <n v="213"/>
    <n v="0.12870699264737026"/>
    <n v="3"/>
    <n v="8.8656753408589459E-2"/>
    <n v="9.6968653535598956E-2"/>
    <n v="3.1738339111771305E-2"/>
    <n v="-1.084184252095291E-2"/>
    <n v="1.7416727088919847E-2"/>
    <n v="17.961193080324509"/>
    <n v="40"/>
    <n v="2"/>
    <n v="2"/>
    <s v="Top50"/>
    <n v="1"/>
    <n v="1"/>
    <n v="1"/>
    <n v="1.2"/>
    <n v="1"/>
    <x v="10"/>
  </r>
  <r>
    <x v="27"/>
    <n v="40291"/>
    <s v="13-262"/>
    <n v="4001"/>
    <x v="14"/>
    <n v="1"/>
    <n v="8.6999969482421875"/>
    <n v="19.79998779296875"/>
    <n v="2"/>
    <n v="0.1023224399996252"/>
    <n v="246"/>
    <n v="0.12870699264737026"/>
    <n v="3"/>
    <n v="8.8656753408589459E-2"/>
    <n v="9.6968653535598956E-2"/>
    <n v="3.1738339111771305E-2"/>
    <n v="-1.807265252073556E-2"/>
    <n v="1.6332105588952449E-2"/>
    <n v="16.842665122659081"/>
    <n v="50"/>
    <n v="3"/>
    <n v="2"/>
    <s v="Top50"/>
    <n v="1"/>
    <n v="1"/>
    <n v="0"/>
    <n v="1"/>
    <n v="1"/>
    <x v="3"/>
  </r>
  <r>
    <x v="27"/>
    <n v="40291"/>
    <s v="13-262"/>
    <n v="4001"/>
    <x v="14"/>
    <n v="3"/>
    <n v="8.5"/>
    <n v="16.699996948242188"/>
    <n v="2"/>
    <n v="7.111694999912288E-2"/>
    <n v="400"/>
    <n v="0.12870699264737026"/>
    <n v="3"/>
    <n v="8.8656753408589459E-2"/>
    <n v="9.6968653535598956E-2"/>
    <n v="3.1738339111771305E-2"/>
    <n v="-4.9278142521237869E-2"/>
    <n v="1.1651282088877103E-2"/>
    <n v="12.015513946060626"/>
    <n v="96"/>
    <n v="4"/>
    <n v="1"/>
    <s v="Top100"/>
    <n v="1"/>
    <n v="1"/>
    <n v="0"/>
    <n v="1"/>
    <n v="1"/>
    <x v="3"/>
  </r>
  <r>
    <x v="11"/>
    <n v="1302261"/>
    <s v="."/>
    <n v="13001"/>
    <x v="14"/>
    <n v="1"/>
    <n v="8.1999969482421875"/>
    <n v="8.6999969482421875"/>
    <n v="2"/>
    <n v="1.8619739999849116E-2"/>
    <n v="532"/>
    <n v="9.5526115189124836E-2"/>
    <n v="20"/>
    <n v="8.8656753408589459E-2"/>
    <n v="9.6968653535598956E-2"/>
    <n v="-1.4425383464741204E-3"/>
    <n v="-6.8594475062266222E-2"/>
    <n v="-1.1154694267224406E-2"/>
    <n v="-11.503402244447289"/>
    <n v="483"/>
    <n v="1"/>
    <n v="18"/>
    <s v="."/>
    <n v="0"/>
    <n v="0"/>
    <n v="1"/>
    <n v="1"/>
    <n v="0"/>
    <x v="9"/>
  </r>
  <r>
    <x v="12"/>
    <n v="1302441"/>
    <s v="."/>
    <n v="13001"/>
    <x v="14"/>
    <n v="4"/>
    <n v="9.7999954223632812"/>
    <n v="21.399993896484375"/>
    <n v="2"/>
    <n v="0.13464023999949859"/>
    <n v="111"/>
    <n v="0.10740913444906025"/>
    <n v="9"/>
    <n v="8.8656753408589459E-2"/>
    <n v="9.6968653535598956E-2"/>
    <n v="1.0440480913461295E-2"/>
    <n v="3.5543005677447836E-2"/>
    <n v="1.1595739399693952E-2"/>
    <n v="11.958234931494584"/>
    <n v="99"/>
    <n v="1"/>
    <n v="7"/>
    <s v="Top100"/>
    <n v="1"/>
    <n v="0"/>
    <n v="1"/>
    <n v="1"/>
    <n v="1"/>
    <x v="3"/>
  </r>
  <r>
    <x v="12"/>
    <n v="1302441"/>
    <s v="."/>
    <n v="13001"/>
    <x v="14"/>
    <n v="2"/>
    <n v="11.399993896484375"/>
    <n v="18.79998779296875"/>
    <n v="3"/>
    <n v="0.12087647999942419"/>
    <n v="163"/>
    <n v="0.10740913444906025"/>
    <n v="9"/>
    <n v="8.8656753408589459E-2"/>
    <n v="9.6968653535598956E-2"/>
    <n v="1.0440480913461295E-2"/>
    <n v="2.1779245677373438E-2"/>
    <n v="9.5311753996827914E-3"/>
    <n v="9.8291303964365397"/>
    <n v="127"/>
    <n v="2"/>
    <n v="10"/>
    <s v="Top150"/>
    <n v="1"/>
    <n v="0"/>
    <n v="1"/>
    <n v="1.2"/>
    <n v="0"/>
    <x v="2"/>
  </r>
  <r>
    <x v="12"/>
    <n v="1302441"/>
    <s v="."/>
    <n v="13001"/>
    <x v="14"/>
    <n v="3"/>
    <n v="9.399993896484375"/>
    <n v="15.5"/>
    <n v="2"/>
    <n v="6.7750499999419844E-2"/>
    <n v="413"/>
    <n v="0.10740913444906025"/>
    <n v="9"/>
    <n v="8.8656753408589459E-2"/>
    <n v="9.6968653535598956E-2"/>
    <n v="1.0440480913461295E-2"/>
    <n v="-3.1346734322630923E-2"/>
    <n v="1.5622783996821384E-3"/>
    <n v="1.6111169359576571"/>
    <n v="242"/>
    <n v="3"/>
    <n v="12"/>
    <s v="."/>
    <n v="1"/>
    <n v="0"/>
    <n v="0"/>
    <n v="1"/>
    <n v="0"/>
    <x v="9"/>
  </r>
  <r>
    <x v="12"/>
    <n v="1302441"/>
    <s v="."/>
    <n v="13001"/>
    <x v="14"/>
    <n v="1"/>
    <n v="8.9499969482421875"/>
    <n v="12.199996948242188"/>
    <n v="2"/>
    <n v="3.9963539999916975E-2"/>
    <n v="497"/>
    <n v="0.10740913444906025"/>
    <n v="9"/>
    <n v="8.8656753408589459E-2"/>
    <n v="9.6968653535598956E-2"/>
    <n v="1.0440480913461295E-2"/>
    <n v="-5.9133694322133792E-2"/>
    <n v="-2.605765600243292E-3"/>
    <n v="-2.687224690901445"/>
    <n v="330"/>
    <n v="4"/>
    <n v="18"/>
    <s v="."/>
    <n v="1"/>
    <n v="0"/>
    <n v="0"/>
    <n v="1"/>
    <n v="0"/>
    <x v="9"/>
  </r>
  <r>
    <x v="26"/>
    <n v="13021461"/>
    <s v="."/>
    <n v="13001"/>
    <x v="14"/>
    <n v="1"/>
    <n v="10.299995422363281"/>
    <n v="21.5"/>
    <n v="3"/>
    <n v="0.14283524999882502"/>
    <n v="88"/>
    <n v="0.13003416978938481"/>
    <n v="2"/>
    <n v="8.8656753408589459E-2"/>
    <n v="9.6968653535598956E-2"/>
    <n v="3.3065516253785857E-2"/>
    <n v="2.1112980336449705E-2"/>
    <n v="2.3006256802738968E-2"/>
    <n v="23.725457623574151"/>
    <n v="19"/>
    <n v="1"/>
    <n v="4"/>
    <s v="Top50"/>
    <n v="1"/>
    <n v="1"/>
    <n v="1"/>
    <n v="1.2"/>
    <n v="1"/>
    <x v="10"/>
  </r>
  <r>
    <x v="26"/>
    <n v="13021461"/>
    <s v="."/>
    <n v="13001"/>
    <x v="14"/>
    <n v="2"/>
    <n v="10.849998474121094"/>
    <n v="18.699996948242188"/>
    <n v="3"/>
    <n v="0.11382409499947244"/>
    <n v="196"/>
    <n v="0.13003416978938481"/>
    <n v="2"/>
    <n v="8.8656753408589459E-2"/>
    <n v="9.6968653535598956E-2"/>
    <n v="3.3065516253785857E-2"/>
    <n v="-7.8981746629028793E-3"/>
    <n v="1.8654583552836081E-2"/>
    <n v="19.237746294979381"/>
    <n v="28"/>
    <n v="2"/>
    <n v="6"/>
    <s v="Top50"/>
    <n v="1"/>
    <n v="0"/>
    <n v="1"/>
    <n v="1.2"/>
    <n v="1"/>
    <x v="1"/>
  </r>
  <r>
    <x v="26"/>
    <n v="13021461"/>
    <s v="."/>
    <n v="13001"/>
    <x v="14"/>
    <n v="3"/>
    <n v="9.7999954223632812"/>
    <n v="19"/>
    <n v="1"/>
    <n v="0.10613399999965623"/>
    <n v="227"/>
    <n v="0.13003416978938481"/>
    <n v="2"/>
    <n v="8.8656753408589459E-2"/>
    <n v="9.6968653535598956E-2"/>
    <n v="3.3065516253785857E-2"/>
    <n v="-1.558826966271909E-2"/>
    <n v="1.7501069302863648E-2"/>
    <n v="18.048171924382437"/>
    <n v="38"/>
    <n v="3"/>
    <n v="8"/>
    <s v="Top50"/>
    <n v="1"/>
    <n v="0"/>
    <n v="0"/>
    <n v="0"/>
    <n v="1"/>
    <x v="9"/>
  </r>
  <r>
    <x v="7"/>
    <n v="13027791"/>
    <s v="13-241"/>
    <n v="13001"/>
    <x v="14"/>
    <n v="1"/>
    <n v="8.899993896484375"/>
    <n v="16"/>
    <n v="2"/>
    <n v="6.8351999999322288E-2"/>
    <n v="410"/>
    <n v="8.3757013329441451E-2"/>
    <n v="26"/>
    <n v="8.8656753408589459E-2"/>
    <n v="9.6968653535598956E-2"/>
    <n v="-1.3211640206157504E-2"/>
    <n v="-7.0931132031096661E-3"/>
    <n v="-8.9909511041609529E-3"/>
    <n v="-9.2720180969205792"/>
    <n v="456"/>
    <n v="1"/>
    <n v="16"/>
    <s v="."/>
    <n v="0"/>
    <n v="0"/>
    <n v="1"/>
    <n v="1"/>
    <n v="0"/>
    <x v="9"/>
  </r>
  <r>
    <x v="31"/>
    <n v="13027921"/>
    <s v="13-242"/>
    <n v="13001"/>
    <x v="14"/>
    <n v="2"/>
    <n v="10.199996948242187"/>
    <n v="18.699996948242188"/>
    <n v="3"/>
    <n v="0.10700513999927352"/>
    <n v="224"/>
    <n v="0.12231650153303836"/>
    <n v="4"/>
    <n v="8.8656753408589459E-2"/>
    <n v="9.6968653535598956E-2"/>
    <n v="2.5347847997439402E-2"/>
    <n v="-6.9994614067553362E-3"/>
    <n v="1.415878958745034E-2"/>
    <n v="14.601408879264669"/>
    <n v="70"/>
    <n v="1"/>
    <n v="7"/>
    <s v="Top100"/>
    <n v="1"/>
    <n v="0"/>
    <n v="1"/>
    <n v="1.2"/>
    <n v="1"/>
    <x v="1"/>
  </r>
  <r>
    <x v="31"/>
    <n v="13027921"/>
    <s v="13-242"/>
    <n v="13001"/>
    <x v="14"/>
    <n v="3"/>
    <n v="10.899993896484375"/>
    <n v="17.099990844726563"/>
    <n v="3"/>
    <n v="9.5618069999545696E-2"/>
    <n v="289"/>
    <n v="0.12231650153303836"/>
    <n v="4"/>
    <n v="8.8656753408589459E-2"/>
    <n v="9.6968653535598956E-2"/>
    <n v="2.5347847997439402E-2"/>
    <n v="-1.8386531406483164E-2"/>
    <n v="1.2450729087491166E-2"/>
    <n v="12.839952534682022"/>
    <n v="86"/>
    <n v="2"/>
    <n v="8"/>
    <s v="Top100"/>
    <n v="1"/>
    <n v="0"/>
    <n v="1"/>
    <n v="1.2"/>
    <n v="1"/>
    <x v="1"/>
  </r>
  <r>
    <x v="31"/>
    <n v="13027921"/>
    <s v="13-242"/>
    <n v="13001"/>
    <x v="14"/>
    <n v="1"/>
    <n v="8.0999984741210937"/>
    <n v="18.5"/>
    <n v="1"/>
    <n v="8.3166749999691092E-2"/>
    <n v="343"/>
    <n v="0.12231650153303836"/>
    <n v="4"/>
    <n v="8.8656753408589459E-2"/>
    <n v="9.6968653535598956E-2"/>
    <n v="2.5347847997439402E-2"/>
    <n v="-3.0837851406337782E-2"/>
    <n v="1.0583031087512972E-2"/>
    <n v="10.913868246739911"/>
    <n v="112"/>
    <n v="3"/>
    <n v="11"/>
    <s v="Top150"/>
    <n v="1"/>
    <n v="0"/>
    <n v="0"/>
    <n v="0"/>
    <n v="0"/>
    <x v="5"/>
  </r>
  <r>
    <x v="2"/>
    <n v="13028041"/>
    <s v="13-243"/>
    <n v="13001"/>
    <x v="14"/>
    <n v="1"/>
    <n v="10.25"/>
    <n v="17.899993896484375"/>
    <n v="2"/>
    <n v="9.8526074999426783E-2"/>
    <n v="276"/>
    <n v="0.10444300758906679"/>
    <n v="12"/>
    <n v="8.8656753408589459E-2"/>
    <n v="9.6968653535598956E-2"/>
    <n v="7.4743540534678299E-3"/>
    <n v="2.394967537369494E-3"/>
    <n v="4.8438575626861217E-3"/>
    <n v="4.9952818628216322"/>
    <n v="183"/>
    <n v="1"/>
    <n v="2"/>
    <s v="Top200"/>
    <n v="1"/>
    <n v="1"/>
    <n v="1"/>
    <n v="1"/>
    <n v="0"/>
    <x v="3"/>
  </r>
  <r>
    <x v="2"/>
    <n v="13028041"/>
    <s v="13-243"/>
    <n v="13001"/>
    <x v="14"/>
    <n v="5"/>
    <n v="8.5"/>
    <n v="18.79998779296875"/>
    <n v="2"/>
    <n v="9.0127199999187724E-2"/>
    <n v="313"/>
    <n v="0.10444300758906679"/>
    <n v="12"/>
    <n v="8.8656753408589459E-2"/>
    <n v="9.6968653535598956E-2"/>
    <n v="7.4743540534678299E-3"/>
    <n v="-6.0039074628695649E-3"/>
    <n v="3.5840263126502626E-3"/>
    <n v="3.6960669061311666"/>
    <n v="201"/>
    <n v="2"/>
    <n v="4"/>
    <s v="."/>
    <n v="1"/>
    <n v="1"/>
    <n v="1"/>
    <n v="1"/>
    <n v="0"/>
    <x v="3"/>
  </r>
  <r>
    <x v="2"/>
    <n v="13028041"/>
    <s v="13-243"/>
    <n v="13001"/>
    <x v="14"/>
    <n v="2"/>
    <n v="10.799995422363281"/>
    <n v="15.899993896484375"/>
    <n v="3"/>
    <n v="8.1910439999774098E-2"/>
    <n v="346"/>
    <n v="0.10444300758906679"/>
    <n v="12"/>
    <n v="8.8656753408589459E-2"/>
    <n v="9.6968653535598956E-2"/>
    <n v="7.4743540534678299E-3"/>
    <n v="-1.422066746228319E-2"/>
    <n v="2.351512312738219E-3"/>
    <n v="2.4250231667648516"/>
    <n v="224"/>
    <n v="3"/>
    <n v="5"/>
    <s v="."/>
    <n v="1"/>
    <n v="1"/>
    <n v="0"/>
    <n v="1.2"/>
    <n v="0"/>
    <x v="2"/>
  </r>
  <r>
    <x v="2"/>
    <n v="13028041"/>
    <s v="13-243"/>
    <n v="13001"/>
    <x v="14"/>
    <n v="3"/>
    <n v="10.899993896484375"/>
    <n v="15.399993896484375"/>
    <n v="3"/>
    <n v="7.7551319999656698E-2"/>
    <n v="366"/>
    <n v="0.10444300758906679"/>
    <n v="12"/>
    <n v="8.8656753408589459E-2"/>
    <n v="9.6968653535598956E-2"/>
    <n v="7.4743540534678299E-3"/>
    <n v="-1.857978746240059E-2"/>
    <n v="1.6976443127206088E-3"/>
    <n v="1.7507145359065679"/>
    <n v="238"/>
    <n v="4"/>
    <n v="6"/>
    <s v="."/>
    <n v="1"/>
    <n v="0"/>
    <n v="0"/>
    <n v="1.2"/>
    <n v="0"/>
    <x v="0"/>
  </r>
  <r>
    <x v="2"/>
    <n v="13028041"/>
    <s v="13-243"/>
    <n v="13001"/>
    <x v="14"/>
    <n v="6"/>
    <n v="8.899993896484375"/>
    <n v="16.199996948242187"/>
    <n v="3"/>
    <n v="7.0071479999569419E-2"/>
    <n v="405"/>
    <n v="0.10444300758906679"/>
    <n v="12"/>
    <n v="8.8656753408589459E-2"/>
    <n v="9.6968653535598956E-2"/>
    <n v="7.4743540534678299E-3"/>
    <n v="-2.6059627462487869E-2"/>
    <n v="5.7566831270751753E-4"/>
    <n v="0.59366433555373566"/>
    <n v="264"/>
    <n v="5"/>
    <n v="7"/>
    <s v="."/>
    <n v="1"/>
    <n v="0"/>
    <n v="0"/>
    <n v="1.2"/>
    <n v="0"/>
    <x v="0"/>
  </r>
  <r>
    <x v="2"/>
    <n v="13028041"/>
    <s v="13-243"/>
    <n v="13001"/>
    <x v="14"/>
    <n v="4"/>
    <n v="8.9499969482421875"/>
    <n v="12.299995422363281"/>
    <n v="1"/>
    <n v="4.0621364999879006E-2"/>
    <n v="496"/>
    <n v="0.10444300758906679"/>
    <n v="12"/>
    <n v="8.8656753408589459E-2"/>
    <n v="9.6968653535598956E-2"/>
    <n v="7.4743540534678299E-3"/>
    <n v="-5.5509742462178283E-2"/>
    <n v="-3.8418489372460439E-3"/>
    <n v="-3.9619493487507604"/>
    <n v="363"/>
    <n v="6"/>
    <n v="9"/>
    <s v="."/>
    <n v="1"/>
    <n v="0"/>
    <n v="0"/>
    <n v="0"/>
    <n v="0"/>
    <x v="5"/>
  </r>
  <r>
    <x v="3"/>
    <n v="997"/>
    <s v="."/>
    <n v="98"/>
    <x v="15"/>
    <n v="6"/>
    <n v="10.899993896484375"/>
    <n v="15.5"/>
    <n v="3"/>
    <n v="7.8561749999607855E-2"/>
    <n v="364"/>
    <n v="4.57339208466538E-2"/>
    <n v="32"/>
    <n v="6.2437322999803278E-2"/>
    <n v="9.6968653535598956E-2"/>
    <n v="-5.1234732688945156E-2"/>
    <n v="6.7359159688749726E-2"/>
    <n v="-2.0636965660054636E-2"/>
    <n v="-21.282099841139313"/>
    <n v="536"/>
    <n v="1"/>
    <n v="1"/>
    <s v="."/>
    <n v="0"/>
    <n v="1"/>
    <n v="1"/>
    <n v="1.2"/>
    <n v="0"/>
    <x v="2"/>
  </r>
  <r>
    <x v="3"/>
    <n v="997"/>
    <s v="."/>
    <n v="98"/>
    <x v="15"/>
    <n v="3"/>
    <n v="9.1999969482421875"/>
    <n v="14.399993896484375"/>
    <n v="2"/>
    <n v="5.7231359999605047E-2"/>
    <n v="447"/>
    <n v="4.57339208466538E-2"/>
    <n v="32"/>
    <n v="6.2437322999803278E-2"/>
    <n v="9.6968653535598956E-2"/>
    <n v="-5.1234732688945156E-2"/>
    <n v="4.6028769688746925E-2"/>
    <n v="-2.3836524160055054E-2"/>
    <n v="-24.581680049114254"/>
    <n v="544"/>
    <n v="2"/>
    <n v="3"/>
    <s v="."/>
    <n v="0"/>
    <n v="1"/>
    <n v="1"/>
    <n v="1"/>
    <n v="0"/>
    <x v="6"/>
  </r>
  <r>
    <x v="3"/>
    <n v="997"/>
    <s v="."/>
    <n v="98"/>
    <x v="15"/>
    <n v="2"/>
    <n v="8.5499954223632812"/>
    <n v="10.199996948242187"/>
    <n v="1"/>
    <n v="2.6686259999905815E-2"/>
    <n v="517"/>
    <n v="4.57339208466538E-2"/>
    <n v="32"/>
    <n v="6.2437322999803278E-2"/>
    <n v="9.6968653535598956E-2"/>
    <n v="-5.1234732688945156E-2"/>
    <n v="1.5483669689047699E-2"/>
    <n v="-2.8418289160009939E-2"/>
    <n v="-29.30667604823147"/>
    <n v="551"/>
    <n v="3"/>
    <n v="7"/>
    <s v="."/>
    <n v="0"/>
    <n v="0"/>
    <n v="0"/>
    <n v="0"/>
    <n v="0"/>
    <x v="8"/>
  </r>
  <r>
    <x v="3"/>
    <n v="997"/>
    <s v="."/>
    <n v="98"/>
    <x v="15"/>
    <n v="4"/>
    <n v="6.2999992370605469"/>
    <n v="7"/>
    <n v="1"/>
    <n v="9.2609999999240245E-3"/>
    <n v="544"/>
    <n v="4.57339208466538E-2"/>
    <n v="32"/>
    <n v="6.2437322999803278E-2"/>
    <n v="9.6968653535598956E-2"/>
    <n v="-5.1234732688945156E-2"/>
    <n v="-1.941590310934091E-3"/>
    <n v="-3.1032078160007207E-2"/>
    <n v="-32.002174959163234"/>
    <n v="556"/>
    <n v="4"/>
    <n v="10"/>
    <s v="."/>
    <n v="0"/>
    <n v="0"/>
    <n v="0"/>
    <n v="0"/>
    <n v="0"/>
    <x v="8"/>
  </r>
  <r>
    <x v="3"/>
    <n v="997"/>
    <s v="."/>
    <n v="98"/>
    <x v="15"/>
    <n v="5"/>
    <n v="5"/>
    <n v="6.2999992370605469"/>
    <n v="1"/>
    <n v="5.95349999997552E-3"/>
    <n v="548"/>
    <n v="4.57339208466538E-2"/>
    <n v="32"/>
    <n v="6.2437322999803278E-2"/>
    <n v="9.6968653535598956E-2"/>
    <n v="-5.1234732688945156E-2"/>
    <n v="-5.2490903108825954E-3"/>
    <n v="-3.1528203159999484E-2"/>
    <n v="-32.513809370803429"/>
    <n v="558"/>
    <n v="5"/>
    <n v="12"/>
    <s v="."/>
    <n v="0"/>
    <n v="0"/>
    <n v="0"/>
    <n v="0"/>
    <n v="0"/>
    <x v="8"/>
  </r>
  <r>
    <x v="27"/>
    <n v="40291"/>
    <s v="13-262"/>
    <n v="4001"/>
    <x v="15"/>
    <n v="1"/>
    <n v="11.899993896484375"/>
    <n v="21.79998779296875"/>
    <n v="3"/>
    <n v="0.16966067999965162"/>
    <n v="42"/>
    <n v="0.12870699264737026"/>
    <n v="3"/>
    <n v="6.2437322999803278E-2"/>
    <n v="9.6968653535598956E-2"/>
    <n v="3.1738339111771305E-2"/>
    <n v="7.5485017888077044E-2"/>
    <n v="3.0365756150274342E-2"/>
    <n v="31.315022992586488"/>
    <n v="4"/>
    <n v="1"/>
    <n v="2"/>
    <s v="Top50"/>
    <n v="1"/>
    <n v="1"/>
    <n v="1"/>
    <n v="1.2"/>
    <n v="1"/>
    <x v="10"/>
  </r>
  <r>
    <x v="27"/>
    <n v="40291"/>
    <s v="13-262"/>
    <n v="4001"/>
    <x v="15"/>
    <n v="5"/>
    <n v="9.1999969482421875"/>
    <n v="15"/>
    <n v="2"/>
    <n v="6.2099999999645661E-2"/>
    <n v="432"/>
    <n v="0.12870699264737026"/>
    <n v="3"/>
    <n v="6.2437322999803278E-2"/>
    <n v="9.6968653535598956E-2"/>
    <n v="3.1738339111771305E-2"/>
    <n v="-3.2075662111928929E-2"/>
    <n v="1.4231654150273445E-2"/>
    <n v="14.676551268239221"/>
    <n v="68"/>
    <n v="2"/>
    <n v="4"/>
    <s v="Top100"/>
    <n v="1"/>
    <n v="1"/>
    <n v="1"/>
    <n v="1"/>
    <n v="1"/>
    <x v="7"/>
  </r>
  <r>
    <x v="27"/>
    <n v="40291"/>
    <s v="13-262"/>
    <n v="4001"/>
    <x v="15"/>
    <n v="6"/>
    <n v="9.899993896484375"/>
    <n v="14.399993896484375"/>
    <n v="2"/>
    <n v="6.1585919999743055E-2"/>
    <n v="434"/>
    <n v="0.12870699264737026"/>
    <n v="3"/>
    <n v="6.2437322999803278E-2"/>
    <n v="9.6968653535598956E-2"/>
    <n v="3.1738339111771305E-2"/>
    <n v="-3.2589742111831535E-2"/>
    <n v="1.4154542150288054E-2"/>
    <n v="14.597028662558117"/>
    <n v="71"/>
    <n v="3"/>
    <n v="5"/>
    <s v="Top100"/>
    <n v="1"/>
    <n v="1"/>
    <n v="0"/>
    <n v="1"/>
    <n v="1"/>
    <x v="3"/>
  </r>
  <r>
    <x v="27"/>
    <n v="40291"/>
    <s v="13-262"/>
    <n v="4001"/>
    <x v="15"/>
    <n v="3"/>
    <n v="8.5"/>
    <n v="14.299995422363281"/>
    <n v="2"/>
    <n v="5.2144949999728851E-2"/>
    <n v="468"/>
    <n v="0.12870699264737026"/>
    <n v="3"/>
    <n v="6.2437322999803278E-2"/>
    <n v="9.6968653535598956E-2"/>
    <n v="3.1738339111771305E-2"/>
    <n v="-4.2030712111845739E-2"/>
    <n v="1.2738396650285923E-2"/>
    <n v="13.136612901002515"/>
    <n v="85"/>
    <n v="4"/>
    <n v="2"/>
    <s v="Top100"/>
    <n v="1"/>
    <n v="1"/>
    <n v="0"/>
    <n v="1"/>
    <n v="1"/>
    <x v="3"/>
  </r>
  <r>
    <x v="11"/>
    <n v="1302261"/>
    <s v="."/>
    <n v="13001"/>
    <x v="15"/>
    <n v="5"/>
    <n v="11.25"/>
    <n v="17.5"/>
    <n v="1"/>
    <n v="0.10335937499985448"/>
    <n v="241"/>
    <n v="9.5526115189124836E-2"/>
    <n v="20"/>
    <n v="6.2437322999803278E-2"/>
    <n v="9.6968653535598956E-2"/>
    <n v="-1.4425383464741204E-3"/>
    <n v="4.2364590346525323E-2"/>
    <n v="5.4891655440943259E-3"/>
    <n v="5.6607628795001812"/>
    <n v="171"/>
    <n v="1"/>
    <n v="5"/>
    <s v="Top200"/>
    <n v="0"/>
    <n v="1"/>
    <n v="1"/>
    <n v="0"/>
    <n v="0"/>
    <x v="9"/>
  </r>
  <r>
    <x v="11"/>
    <n v="1302261"/>
    <s v="."/>
    <n v="13001"/>
    <x v="15"/>
    <n v="6"/>
    <n v="10.75"/>
    <n v="15.299995422363281"/>
    <n v="2"/>
    <n v="7.5494024999898102E-2"/>
    <n v="380"/>
    <n v="9.5526115189124836E-2"/>
    <n v="20"/>
    <n v="6.2437322999803278E-2"/>
    <n v="9.6968653535598956E-2"/>
    <n v="-1.4425383464741204E-3"/>
    <n v="1.4499240346568951E-2"/>
    <n v="1.3093630441008705E-3"/>
    <n v="1.3502951689642464"/>
    <n v="246"/>
    <n v="2"/>
    <n v="7"/>
    <s v="."/>
    <n v="0"/>
    <n v="0"/>
    <n v="1"/>
    <n v="1"/>
    <n v="0"/>
    <x v="9"/>
  </r>
  <r>
    <x v="11"/>
    <n v="1302261"/>
    <s v="."/>
    <n v="13001"/>
    <x v="15"/>
    <n v="2"/>
    <n v="9.5"/>
    <n v="15.799995422363281"/>
    <n v="2"/>
    <n v="7.1147399999972549E-2"/>
    <n v="399"/>
    <n v="9.5526115189124836E-2"/>
    <n v="20"/>
    <n v="6.2437322999803278E-2"/>
    <n v="9.6968653535598956E-2"/>
    <n v="-1.4425383464741204E-3"/>
    <n v="1.0152615346643398E-2"/>
    <n v="6.5736929411203745E-4"/>
    <n v="0.67791937924631007"/>
    <n v="262"/>
    <n v="3"/>
    <n v="9"/>
    <s v="."/>
    <n v="0"/>
    <n v="0"/>
    <n v="0"/>
    <n v="1"/>
    <n v="0"/>
    <x v="5"/>
  </r>
  <r>
    <x v="30"/>
    <n v="13021061"/>
    <s v="13-253"/>
    <n v="13001"/>
    <x v="15"/>
    <n v="4"/>
    <n v="11.449996948242188"/>
    <n v="18.599990844726562"/>
    <n v="2"/>
    <n v="0.11883725999996386"/>
    <n v="173"/>
    <n v="9.7802128447300588E-2"/>
    <n v="15"/>
    <n v="6.2437322999803278E-2"/>
    <n v="9.6968653535598956E-2"/>
    <n v="8.3347491170163157E-4"/>
    <n v="5.5566462088458952E-2"/>
    <n v="8.8350542602898211E-3"/>
    <n v="9.1112477467229258"/>
    <n v="136"/>
    <n v="1"/>
    <n v="4"/>
    <s v="Top150"/>
    <n v="0"/>
    <n v="1"/>
    <n v="1"/>
    <n v="1"/>
    <n v="0"/>
    <x v="6"/>
  </r>
  <r>
    <x v="30"/>
    <n v="13021061"/>
    <s v="13-253"/>
    <n v="13001"/>
    <x v="15"/>
    <n v="1"/>
    <n v="11.399993896484375"/>
    <n v="16.899993896484375"/>
    <n v="2"/>
    <n v="9.767861999989691E-2"/>
    <n v="281"/>
    <n v="9.7802128447300588E-2"/>
    <n v="15"/>
    <n v="6.2437322999803278E-2"/>
    <n v="9.6968653535598956E-2"/>
    <n v="8.3347491170163157E-4"/>
    <n v="3.4407822088392007E-2"/>
    <n v="5.6612582602797792E-3"/>
    <n v="5.838235402744278"/>
    <n v="170"/>
    <n v="2"/>
    <n v="6"/>
    <s v="Top200"/>
    <n v="0"/>
    <n v="0"/>
    <n v="1"/>
    <n v="1"/>
    <n v="0"/>
    <x v="9"/>
  </r>
  <r>
    <x v="30"/>
    <n v="13021061"/>
    <s v="13-253"/>
    <n v="13001"/>
    <x v="15"/>
    <n v="2"/>
    <n v="10.899993896484375"/>
    <n v="14.199996948242187"/>
    <n v="1"/>
    <n v="6.5936279999732506E-2"/>
    <n v="420"/>
    <n v="9.7802128447300588E-2"/>
    <n v="15"/>
    <n v="6.2437322999803278E-2"/>
    <n v="9.6968653535598956E-2"/>
    <n v="8.3347491170163157E-4"/>
    <n v="2.6654820882276026E-3"/>
    <n v="8.9990726025511924E-4"/>
    <n v="0.92803934822581291"/>
    <n v="254"/>
    <n v="3"/>
    <n v="13"/>
    <s v="."/>
    <n v="0"/>
    <n v="0"/>
    <n v="0"/>
    <n v="0"/>
    <n v="0"/>
    <x v="8"/>
  </r>
  <r>
    <x v="30"/>
    <n v="13021061"/>
    <s v="13-253"/>
    <n v="13001"/>
    <x v="15"/>
    <n v="3"/>
    <n v="9.1999969482421875"/>
    <n v="12.399993896484375"/>
    <n v="1"/>
    <n v="4.2437759999756963E-2"/>
    <n v="491"/>
    <n v="9.7802128447300588E-2"/>
    <n v="15"/>
    <n v="6.2437322999803278E-2"/>
    <n v="9.6968653535598956E-2"/>
    <n v="8.3347491170163157E-4"/>
    <n v="-2.083303791174794E-2"/>
    <n v="-2.6248707397412119E-3"/>
    <n v="-2.7069270780145196"/>
    <n v="332"/>
    <n v="4"/>
    <n v="15"/>
    <s v="."/>
    <n v="0"/>
    <n v="0"/>
    <n v="0"/>
    <n v="0"/>
    <n v="0"/>
    <x v="8"/>
  </r>
  <r>
    <x v="30"/>
    <n v="13021061"/>
    <s v="13-253"/>
    <n v="13001"/>
    <x v="15"/>
    <n v="5"/>
    <n v="8.399993896484375"/>
    <n v="11.799995422363281"/>
    <n v="3"/>
    <n v="3.5088479999558331E-2"/>
    <n v="508"/>
    <n v="9.7802128447300588E-2"/>
    <n v="15"/>
    <n v="6.2437322999803278E-2"/>
    <n v="9.6968653535598956E-2"/>
    <n v="8.3347491170163157E-4"/>
    <n v="-2.8182317911946572E-2"/>
    <n v="-3.7272627397710065E-3"/>
    <n v="-3.8437810610649144"/>
    <n v="361"/>
    <n v="5"/>
    <n v="16"/>
    <s v="."/>
    <n v="0"/>
    <n v="0"/>
    <n v="0"/>
    <n v="1.2"/>
    <n v="0"/>
    <x v="4"/>
  </r>
  <r>
    <x v="30"/>
    <n v="13021061"/>
    <s v="13-253"/>
    <n v="13001"/>
    <x v="15"/>
    <n v="6"/>
    <n v="7.2999992370605469"/>
    <n v="9.2999954223632812"/>
    <n v="2"/>
    <n v="1.8941309999945588E-2"/>
    <n v="531"/>
    <n v="9.7802128447300588E-2"/>
    <n v="15"/>
    <n v="6.2437322999803278E-2"/>
    <n v="9.6968653535598956E-2"/>
    <n v="8.3347491170163157E-4"/>
    <n v="-4.4329487911559315E-2"/>
    <n v="-6.1493382397129186E-3"/>
    <n v="-6.3415732976589023"/>
    <n v="410"/>
    <n v="6"/>
    <n v="18"/>
    <s v="."/>
    <n v="0"/>
    <n v="0"/>
    <n v="0"/>
    <n v="1"/>
    <n v="0"/>
    <x v="5"/>
  </r>
  <r>
    <x v="4"/>
    <n v="13027771"/>
    <s v="13-240"/>
    <n v="13001"/>
    <x v="15"/>
    <n v="5"/>
    <n v="8.899993896484375"/>
    <n v="14.399993896484375"/>
    <n v="1"/>
    <n v="5.5365119999805756E-2"/>
    <n v="454"/>
    <n v="9.3022092243769838E-2"/>
    <n v="21"/>
    <n v="6.2437322999803278E-2"/>
    <n v="9.6968653535598956E-2"/>
    <n v="-3.9465612918291176E-3"/>
    <n v="-3.1256417081684112E-3"/>
    <n v="-2.836783031322732E-3"/>
    <n v="-2.9254639802555342"/>
    <n v="338"/>
    <n v="1"/>
    <n v="15"/>
    <s v="."/>
    <n v="0"/>
    <n v="0"/>
    <n v="1"/>
    <n v="0"/>
    <n v="0"/>
    <x v="5"/>
  </r>
  <r>
    <x v="4"/>
    <n v="13027771"/>
    <s v="13-240"/>
    <n v="13001"/>
    <x v="15"/>
    <n v="6"/>
    <n v="8"/>
    <n v="14.799995422363281"/>
    <n v="2"/>
    <n v="5.2569599999969796E-2"/>
    <n v="464"/>
    <n v="9.3022092243769838E-2"/>
    <n v="21"/>
    <n v="6.2437322999803278E-2"/>
    <n v="9.6968653535598956E-2"/>
    <n v="-3.9465612918291176E-3"/>
    <n v="-5.9211617080043716E-3"/>
    <n v="-3.2561110312981259E-3"/>
    <n v="-3.3579006334276347"/>
    <n v="349"/>
    <n v="2"/>
    <n v="18"/>
    <s v="."/>
    <n v="0"/>
    <n v="0"/>
    <n v="1"/>
    <n v="1"/>
    <n v="0"/>
    <x v="9"/>
  </r>
  <r>
    <x v="4"/>
    <n v="13027771"/>
    <s v="13-240"/>
    <n v="13001"/>
    <x v="15"/>
    <n v="4"/>
    <n v="7.5"/>
    <n v="12.799995422363281"/>
    <n v="1"/>
    <n v="3.6863999999695807E-2"/>
    <n v="505"/>
    <n v="9.3022092243769838E-2"/>
    <n v="21"/>
    <n v="6.2437322999803278E-2"/>
    <n v="9.6968653535598956E-2"/>
    <n v="-3.9465612918291176E-3"/>
    <n v="-2.1626761708278361E-2"/>
    <n v="-5.6119510313392242E-3"/>
    <n v="-5.7873867757470459"/>
    <n v="396"/>
    <n v="3"/>
    <n v="21"/>
    <s v="."/>
    <n v="0"/>
    <n v="0"/>
    <n v="0"/>
    <n v="0"/>
    <n v="0"/>
    <x v="8"/>
  </r>
  <r>
    <x v="4"/>
    <n v="13027771"/>
    <s v="13-240"/>
    <n v="13001"/>
    <x v="15"/>
    <n v="3"/>
    <n v="8"/>
    <n v="9.6999969482421875"/>
    <n v="1"/>
    <n v="2.2581599999966784E-2"/>
    <n v="524"/>
    <n v="9.3022092243769838E-2"/>
    <n v="21"/>
    <n v="6.2437322999803278E-2"/>
    <n v="9.6968653535598956E-2"/>
    <n v="-3.9465612918291176E-3"/>
    <n v="-3.5909161708007384E-2"/>
    <n v="-7.7543110312985782E-3"/>
    <n v="-7.9967192990380447"/>
    <n v="437"/>
    <n v="4"/>
    <n v="25"/>
    <s v="."/>
    <n v="0"/>
    <n v="0"/>
    <n v="0"/>
    <n v="0"/>
    <n v="0"/>
    <x v="8"/>
  </r>
  <r>
    <x v="18"/>
    <n v="13028061"/>
    <s v="."/>
    <n v="13001"/>
    <x v="15"/>
    <n v="1"/>
    <n v="10.199996948242187"/>
    <n v="13.5"/>
    <n v="2"/>
    <n v="5.5768499999885535E-2"/>
    <n v="453"/>
    <n v="9.1156408198908564E-2"/>
    <n v="24"/>
    <n v="6.2437322999803278E-2"/>
    <n v="9.6968653535598956E-2"/>
    <n v="-5.8122453366903915E-3"/>
    <n v="-8.565776632273453E-4"/>
    <n v="-3.6158338514983364E-3"/>
    <n v="-3.7288687835300278"/>
    <n v="356"/>
    <n v="1"/>
    <n v="5"/>
    <s v="."/>
    <n v="0"/>
    <n v="1"/>
    <n v="1"/>
    <n v="1"/>
    <n v="0"/>
    <x v="6"/>
  </r>
  <r>
    <x v="18"/>
    <n v="13028061"/>
    <s v="."/>
    <n v="13001"/>
    <x v="15"/>
    <n v="6"/>
    <n v="8.0999984741210937"/>
    <n v="14.199996948242187"/>
    <n v="1"/>
    <n v="4.8998519999713608E-2"/>
    <n v="476"/>
    <n v="9.1156408198908564E-2"/>
    <n v="24"/>
    <n v="6.2437322999803278E-2"/>
    <n v="9.6968653535598956E-2"/>
    <n v="-5.8122453366903915E-3"/>
    <n v="-7.6265576633992721E-3"/>
    <n v="-4.6313308515241259E-3"/>
    <n v="-4.7761113335701628"/>
    <n v="381"/>
    <n v="2"/>
    <n v="7"/>
    <s v="."/>
    <n v="0"/>
    <n v="0"/>
    <n v="1"/>
    <n v="0"/>
    <n v="0"/>
    <x v="5"/>
  </r>
  <r>
    <x v="18"/>
    <n v="13028061"/>
    <s v="."/>
    <n v="13001"/>
    <x v="15"/>
    <n v="3"/>
    <n v="6.5999984741210938"/>
    <n v="9.2999954223632812"/>
    <n v="2"/>
    <n v="1.7125019999866709E-2"/>
    <n v="535"/>
    <n v="9.1156408198908564E-2"/>
    <n v="24"/>
    <n v="6.2437322999803278E-2"/>
    <n v="9.6968653535598956E-2"/>
    <n v="-5.8122453366903915E-3"/>
    <n v="-3.9500057663246171E-2"/>
    <n v="-9.4123558515011602E-3"/>
    <n v="-9.7065964188578882"/>
    <n v="459"/>
    <n v="3"/>
    <n v="10"/>
    <s v="."/>
    <n v="0"/>
    <n v="0"/>
    <n v="0"/>
    <n v="1"/>
    <n v="0"/>
    <x v="5"/>
  </r>
  <r>
    <x v="15"/>
    <n v="13077601"/>
    <s v="."/>
    <n v="13001"/>
    <x v="15"/>
    <n v="2"/>
    <n v="10.5"/>
    <n v="18.199996948242187"/>
    <n v="1"/>
    <n v="0.10434059999988676"/>
    <n v="236"/>
    <n v="0.12108554345769552"/>
    <n v="5"/>
    <n v="6.2437322999803278E-2"/>
    <n v="9.6968653535598956E-2"/>
    <n v="2.4116889922096568E-2"/>
    <n v="1.7786387077986923E-2"/>
    <n v="1.7138092014955978E-2"/>
    <n v="17.673847568342563"/>
    <n v="44"/>
    <n v="1"/>
    <n v="5"/>
    <s v="Top50"/>
    <n v="1"/>
    <n v="1"/>
    <n v="1"/>
    <n v="0"/>
    <n v="1"/>
    <x v="3"/>
  </r>
  <r>
    <x v="15"/>
    <n v="13077601"/>
    <s v="."/>
    <n v="13001"/>
    <x v="15"/>
    <n v="6"/>
    <n v="11"/>
    <n v="17.599990844726562"/>
    <n v="2"/>
    <n v="0.10222079999948619"/>
    <n v="247"/>
    <n v="0.12108554345769552"/>
    <n v="5"/>
    <n v="6.2437322999803278E-2"/>
    <n v="9.6968653535598956E-2"/>
    <n v="2.4116889922096568E-2"/>
    <n v="1.566658707758635E-2"/>
    <n v="1.6820122014895893E-2"/>
    <n v="17.345937477332217"/>
    <n v="48"/>
    <n v="2"/>
    <n v="7"/>
    <s v="Top50"/>
    <n v="1"/>
    <n v="0"/>
    <n v="1"/>
    <n v="1"/>
    <n v="1"/>
    <x v="3"/>
  </r>
  <r>
    <x v="15"/>
    <n v="13077601"/>
    <s v="."/>
    <n v="13001"/>
    <x v="15"/>
    <n v="1"/>
    <n v="10.399993896484375"/>
    <n v="17"/>
    <n v="2"/>
    <n v="9.016799999972136E-2"/>
    <n v="311"/>
    <n v="0.12108554345769552"/>
    <n v="5"/>
    <n v="6.2437322999803278E-2"/>
    <n v="9.6968653535598956E-2"/>
    <n v="2.4116889922096568E-2"/>
    <n v="3.6137870778215203E-3"/>
    <n v="1.501220201493117E-2"/>
    <n v="15.481499915248298"/>
    <n v="59"/>
    <n v="3"/>
    <n v="9"/>
    <s v="Top100"/>
    <n v="1"/>
    <n v="0"/>
    <n v="0"/>
    <n v="1"/>
    <n v="1"/>
    <x v="6"/>
  </r>
  <r>
    <x v="15"/>
    <n v="13077601"/>
    <s v="."/>
    <n v="13001"/>
    <x v="15"/>
    <n v="3"/>
    <n v="10"/>
    <n v="16"/>
    <n v="1"/>
    <n v="7.6799999999821011E-2"/>
    <n v="371"/>
    <n v="0.12108554345769552"/>
    <n v="5"/>
    <n v="6.2437322999803278E-2"/>
    <n v="9.6968653535598956E-2"/>
    <n v="2.4116889922096568E-2"/>
    <n v="-9.7542129220788282E-3"/>
    <n v="1.3007002014946117E-2"/>
    <n v="13.413615163967405"/>
    <n v="83"/>
    <n v="4"/>
    <n v="11"/>
    <s v="Top100"/>
    <n v="1"/>
    <n v="0"/>
    <n v="0"/>
    <n v="0"/>
    <n v="1"/>
    <x v="9"/>
  </r>
  <r>
    <x v="15"/>
    <n v="13077601"/>
    <s v="."/>
    <n v="13001"/>
    <x v="15"/>
    <n v="4"/>
    <n v="9.899993896484375"/>
    <n v="14"/>
    <n v="3"/>
    <n v="5.8211999999912223E-2"/>
    <n v="444"/>
    <n v="0.12108554345769552"/>
    <n v="5"/>
    <n v="6.2437322999803278E-2"/>
    <n v="9.6968653535598956E-2"/>
    <n v="2.4116889922096568E-2"/>
    <n v="-2.8342212921987617E-2"/>
    <n v="1.02188020149598E-2"/>
    <n v="10.538252973893561"/>
    <n v="116"/>
    <n v="5"/>
    <n v="15"/>
    <s v="Top150"/>
    <n v="1"/>
    <n v="0"/>
    <n v="0"/>
    <n v="1.2"/>
    <n v="0"/>
    <x v="0"/>
  </r>
  <r>
    <x v="6"/>
    <n v="998"/>
    <s v="."/>
    <n v="98"/>
    <x v="16"/>
    <n v="4"/>
    <n v="11.399993896484375"/>
    <n v="21"/>
    <n v="2"/>
    <n v="0.15082199999960721"/>
    <n v="75"/>
    <n v="6.5476370204997289E-2"/>
    <n v="31"/>
    <n v="8.5307449199553964E-2"/>
    <n v="9.6968653535598956E-2"/>
    <n v="-3.1492283330601667E-2"/>
    <n v="9.7006834130654918E-2"/>
    <n v="-4.3443448787627639E-3"/>
    <n v="-4.4801538645350742"/>
    <n v="376"/>
    <n v="1"/>
    <n v="1"/>
    <s v="."/>
    <n v="0"/>
    <n v="1"/>
    <n v="1"/>
    <n v="1"/>
    <n v="0"/>
    <x v="6"/>
  </r>
  <r>
    <x v="6"/>
    <n v="998"/>
    <s v="."/>
    <n v="98"/>
    <x v="16"/>
    <n v="6"/>
    <n v="10.699996948242188"/>
    <n v="17"/>
    <n v="2"/>
    <n v="9.276899999986199E-2"/>
    <n v="297"/>
    <n v="6.5476370204997289E-2"/>
    <n v="31"/>
    <n v="8.5307449199553964E-2"/>
    <n v="9.6968653535598956E-2"/>
    <n v="-3.1492283330601667E-2"/>
    <n v="3.8953834130909692E-2"/>
    <n v="-1.3052294878724547E-2"/>
    <n v="-13.460323932344602"/>
    <n v="501"/>
    <n v="2"/>
    <n v="5"/>
    <s v="."/>
    <n v="0"/>
    <n v="1"/>
    <n v="1"/>
    <n v="1"/>
    <n v="0"/>
    <x v="6"/>
  </r>
  <r>
    <x v="6"/>
    <n v="998"/>
    <s v="."/>
    <n v="98"/>
    <x v="16"/>
    <n v="5"/>
    <n v="9.6999969482421875"/>
    <n v="16.5"/>
    <n v="1"/>
    <n v="7.922474999941187E-2"/>
    <n v="359"/>
    <n v="6.5476370204997289E-2"/>
    <n v="31"/>
    <n v="8.5307449199553964E-2"/>
    <n v="9.6968653535598956E-2"/>
    <n v="-3.1492283330601667E-2"/>
    <n v="2.5409584130459573E-2"/>
    <n v="-1.5083932378792065E-2"/>
    <n v="-15.555472648957096"/>
    <n v="517"/>
    <n v="3"/>
    <n v="10"/>
    <s v="."/>
    <n v="0"/>
    <n v="0"/>
    <n v="0"/>
    <n v="0"/>
    <n v="0"/>
    <x v="8"/>
  </r>
  <r>
    <x v="6"/>
    <n v="998"/>
    <s v="."/>
    <n v="98"/>
    <x v="16"/>
    <n v="3"/>
    <n v="10.199996948242187"/>
    <n v="13.799995422363281"/>
    <n v="2"/>
    <n v="5.8274639999581268E-2"/>
    <n v="442"/>
    <n v="6.5476370204997289E-2"/>
    <n v="31"/>
    <n v="8.5307449199553964E-2"/>
    <n v="9.6968653535598956E-2"/>
    <n v="-3.1492283330601667E-2"/>
    <n v="4.4594741306289709E-3"/>
    <n v="-1.8226448878766656E-2"/>
    <n v="-18.796227661421941"/>
    <n v="526"/>
    <n v="4"/>
    <n v="11"/>
    <s v="."/>
    <n v="0"/>
    <n v="0"/>
    <n v="0"/>
    <n v="1"/>
    <n v="0"/>
    <x v="5"/>
  </r>
  <r>
    <x v="6"/>
    <n v="998"/>
    <s v="."/>
    <n v="98"/>
    <x v="16"/>
    <n v="2"/>
    <n v="8.149993896484375"/>
    <n v="14.799995422363281"/>
    <n v="2"/>
    <n v="5.3555279999727645E-2"/>
    <n v="459"/>
    <n v="6.5476370204997289E-2"/>
    <n v="31"/>
    <n v="8.5307449199553964E-2"/>
    <n v="9.6968653535598956E-2"/>
    <n v="-3.1492283330601667E-2"/>
    <n v="-2.5988586922465196E-4"/>
    <n v="-1.8934352878744697E-2"/>
    <n v="-19.526261516865912"/>
    <n v="530"/>
    <n v="5"/>
    <n v="13"/>
    <s v="."/>
    <n v="0"/>
    <n v="0"/>
    <n v="0"/>
    <n v="1"/>
    <n v="0"/>
    <x v="5"/>
  </r>
  <r>
    <x v="10"/>
    <n v="3406"/>
    <s v="."/>
    <n v="98"/>
    <x v="16"/>
    <n v="4"/>
    <n v="10.5"/>
    <n v="22.099990844726563"/>
    <n v="3"/>
    <n v="0.1538491499995871"/>
    <n v="67"/>
    <n v="9.6163083022322418E-2"/>
    <n v="18"/>
    <n v="8.5307449199553964E-2"/>
    <n v="9.6968653535598956E-2"/>
    <n v="-8.0557051327653784E-4"/>
    <n v="6.9347271313309672E-2"/>
    <n v="9.9187483890305281E-3"/>
    <n v="10.228819342519978"/>
    <n v="120"/>
    <n v="1"/>
    <n v="3"/>
    <s v="Top150"/>
    <n v="0"/>
    <n v="1"/>
    <n v="1"/>
    <n v="1.2"/>
    <n v="0"/>
    <x v="2"/>
  </r>
  <r>
    <x v="10"/>
    <n v="3406"/>
    <s v="."/>
    <n v="98"/>
    <x v="16"/>
    <n v="1"/>
    <n v="10.5"/>
    <n v="15.699996948242188"/>
    <n v="2"/>
    <n v="7.7644349999900442E-2"/>
    <n v="365"/>
    <n v="9.6163083022322418E-2"/>
    <n v="18"/>
    <n v="8.5307449199553964E-2"/>
    <n v="9.6968653535598956E-2"/>
    <n v="-8.0557051327653784E-4"/>
    <n v="-6.8575286863769847E-3"/>
    <n v="-1.5119716109224704E-3"/>
    <n v="-1.559237501805053"/>
    <n v="314"/>
    <n v="2"/>
    <n v="19"/>
    <s v="."/>
    <n v="0"/>
    <n v="0"/>
    <n v="1"/>
    <n v="1"/>
    <n v="0"/>
    <x v="9"/>
  </r>
  <r>
    <x v="10"/>
    <n v="3406"/>
    <s v="."/>
    <n v="98"/>
    <x v="16"/>
    <n v="6"/>
    <n v="8.9499969482421875"/>
    <n v="16.79998779296875"/>
    <n v="2"/>
    <n v="7.5781439999445865E-2"/>
    <n v="378"/>
    <n v="9.6163083022322418E-2"/>
    <n v="18"/>
    <n v="8.5307449199553964E-2"/>
    <n v="9.6968653535598956E-2"/>
    <n v="-8.0557051327653784E-4"/>
    <n v="-8.7204386868315609E-3"/>
    <n v="-1.7914081109906567E-3"/>
    <n v="-1.8474094933503415"/>
    <n v="321"/>
    <n v="3"/>
    <n v="21"/>
    <s v="."/>
    <n v="0"/>
    <n v="0"/>
    <n v="0"/>
    <n v="1"/>
    <n v="0"/>
    <x v="5"/>
  </r>
  <r>
    <x v="10"/>
    <n v="3406"/>
    <s v="."/>
    <n v="98"/>
    <x v="16"/>
    <n v="5"/>
    <n v="8.899993896484375"/>
    <n v="15.799995422363281"/>
    <n v="2"/>
    <n v="6.665387999964878E-2"/>
    <n v="419"/>
    <n v="9.6163083022322418E-2"/>
    <n v="18"/>
    <n v="8.5307449199553964E-2"/>
    <n v="9.6968653535598956E-2"/>
    <n v="-8.0557051327653784E-4"/>
    <n v="-1.7847998686628647E-2"/>
    <n v="-3.1605421109602194E-3"/>
    <n v="-3.2593441238203096"/>
    <n v="346"/>
    <n v="4"/>
    <n v="22"/>
    <s v="."/>
    <n v="0"/>
    <n v="0"/>
    <n v="0"/>
    <n v="1"/>
    <n v="0"/>
    <x v="5"/>
  </r>
  <r>
    <x v="10"/>
    <n v="3406"/>
    <s v="."/>
    <n v="98"/>
    <x v="16"/>
    <n v="2"/>
    <n v="8.5"/>
    <n v="15.799995422363281"/>
    <n v="2"/>
    <n v="6.3658199999736098E-2"/>
    <n v="427"/>
    <n v="9.6163083022322418E-2"/>
    <n v="18"/>
    <n v="8.5307449199553964E-2"/>
    <n v="9.6968653535598956E-2"/>
    <n v="-8.0557051327653784E-4"/>
    <n v="-2.0843678686541328E-2"/>
    <n v="-3.6098941109471219E-3"/>
    <n v="-3.7227433601744959"/>
    <n v="355"/>
    <n v="5"/>
    <n v="24"/>
    <s v="."/>
    <n v="0"/>
    <n v="0"/>
    <n v="0"/>
    <n v="1"/>
    <n v="0"/>
    <x v="5"/>
  </r>
  <r>
    <x v="10"/>
    <n v="3406"/>
    <s v="."/>
    <n v="98"/>
    <x v="16"/>
    <n v="3"/>
    <n v="7.7999992370605469"/>
    <n v="14.099998474121094"/>
    <n v="1"/>
    <n v="4.6521539999957895E-2"/>
    <n v="484"/>
    <n v="9.6163083022322418E-2"/>
    <n v="18"/>
    <n v="8.5307449199553964E-2"/>
    <n v="9.6968653535598956E-2"/>
    <n v="-8.0557051327653784E-4"/>
    <n v="-3.7980338686319517E-2"/>
    <n v="-6.1803931109138503E-3"/>
    <n v="-6.3735989781944484"/>
    <n v="412"/>
    <n v="6"/>
    <n v="27"/>
    <s v="."/>
    <n v="0"/>
    <n v="0"/>
    <n v="0"/>
    <n v="0"/>
    <n v="0"/>
    <x v="8"/>
  </r>
  <r>
    <x v="27"/>
    <n v="40291"/>
    <s v="13-262"/>
    <n v="4001"/>
    <x v="16"/>
    <n v="6"/>
    <n v="11.899993896484375"/>
    <n v="21.29998779296875"/>
    <n v="2"/>
    <n v="0.16196732999924279"/>
    <n v="54"/>
    <n v="0.12870699264737026"/>
    <n v="3"/>
    <n v="8.5307449199553964E-2"/>
    <n v="9.6968653535598956E-2"/>
    <n v="3.1738339111771305E-2"/>
    <n v="4.4921541687917524E-2"/>
    <n v="2.5781234720250411E-2"/>
    <n v="26.587184394373022"/>
    <n v="12"/>
    <n v="1"/>
    <n v="2"/>
    <s v="Top50"/>
    <n v="1"/>
    <n v="1"/>
    <n v="1"/>
    <n v="1"/>
    <n v="1"/>
    <x v="7"/>
  </r>
  <r>
    <x v="27"/>
    <n v="40291"/>
    <s v="13-262"/>
    <n v="4001"/>
    <x v="16"/>
    <n v="1"/>
    <n v="10.399993896484375"/>
    <n v="17.5"/>
    <n v="3"/>
    <n v="9.5549999999093416E-2"/>
    <n v="290"/>
    <n v="0.12870699264737026"/>
    <n v="3"/>
    <n v="8.5307449199553964E-2"/>
    <n v="9.6968653535598956E-2"/>
    <n v="3.1738339111771305E-2"/>
    <n v="-2.1495788312231853E-2"/>
    <n v="1.5818635220228007E-2"/>
    <n v="16.31314310703582"/>
    <n v="55"/>
    <n v="2"/>
    <n v="1"/>
    <s v="Top100"/>
    <n v="1"/>
    <n v="1"/>
    <n v="1"/>
    <n v="1.2"/>
    <n v="1"/>
    <x v="10"/>
  </r>
  <r>
    <x v="27"/>
    <n v="40291"/>
    <s v="13-262"/>
    <n v="4001"/>
    <x v="16"/>
    <n v="2"/>
    <n v="10.399993896484375"/>
    <n v="17"/>
    <n v="3"/>
    <n v="9.016799999972136E-2"/>
    <n v="311"/>
    <n v="0.12870699264737026"/>
    <n v="3"/>
    <n v="8.5307449199553964E-2"/>
    <n v="9.6968653535598956E-2"/>
    <n v="3.1738339111771305E-2"/>
    <n v="-2.6877788311603909E-2"/>
    <n v="1.5011335220322199E-2"/>
    <n v="15.480606023689155"/>
    <n v="60"/>
    <n v="3"/>
    <n v="2"/>
    <s v="Top100"/>
    <n v="1"/>
    <n v="1"/>
    <n v="0"/>
    <n v="1.2"/>
    <n v="1"/>
    <x v="1"/>
  </r>
  <r>
    <x v="27"/>
    <n v="40291"/>
    <s v="13-262"/>
    <n v="4001"/>
    <x v="16"/>
    <n v="3"/>
    <n v="9.6999969482421875"/>
    <n v="16.599990844726562"/>
    <n v="2"/>
    <n v="8.0187959999420855E-2"/>
    <n v="355"/>
    <n v="0.12870699264737026"/>
    <n v="3"/>
    <n v="8.5307449199553964E-2"/>
    <n v="9.6968653535598956E-2"/>
    <n v="3.1738339111771305E-2"/>
    <n v="-3.6857828311904414E-2"/>
    <n v="1.3514329220277121E-2"/>
    <n v="13.936801974171752"/>
    <n v="80"/>
    <n v="4"/>
    <n v="1"/>
    <s v="Top100"/>
    <n v="1"/>
    <n v="1"/>
    <n v="0"/>
    <n v="1"/>
    <n v="1"/>
    <x v="3"/>
  </r>
  <r>
    <x v="25"/>
    <n v="402142"/>
    <s v="."/>
    <n v="4001"/>
    <x v="16"/>
    <n v="2"/>
    <n v="10"/>
    <n v="21.29998779296875"/>
    <n v="2"/>
    <n v="0.13610699999844655"/>
    <n v="109"/>
    <n v="9.1609026837085841E-2"/>
    <n v="23"/>
    <n v="8.5307449199553964E-2"/>
    <n v="9.6968653535598956E-2"/>
    <n v="-5.3596266985131147E-3"/>
    <n v="5.6159177497405705E-2"/>
    <n v="5.2081006055029865E-3"/>
    <n v="5.3709115426574403"/>
    <n v="176"/>
    <n v="1"/>
    <n v="2"/>
    <s v="Top200"/>
    <n v="0"/>
    <n v="1"/>
    <n v="1"/>
    <n v="1"/>
    <n v="0"/>
    <x v="6"/>
  </r>
  <r>
    <x v="25"/>
    <n v="402142"/>
    <s v="."/>
    <n v="4001"/>
    <x v="16"/>
    <n v="6"/>
    <n v="9.1999969482421875"/>
    <n v="19"/>
    <n v="3"/>
    <n v="9.9635999999918567E-2"/>
    <n v="268"/>
    <n v="9.1609026837085841E-2"/>
    <n v="23"/>
    <n v="8.5307449199553964E-2"/>
    <n v="9.6968653535598956E-2"/>
    <n v="-5.3596266985131147E-3"/>
    <n v="1.9688177498877718E-2"/>
    <n v="-2.6254939427621101E-4"/>
    <n v="-0.27075697630453782"/>
    <n v="289"/>
    <n v="2"/>
    <n v="8"/>
    <s v="."/>
    <n v="0"/>
    <n v="0"/>
    <n v="1"/>
    <n v="1.2"/>
    <n v="0"/>
    <x v="0"/>
  </r>
  <r>
    <x v="25"/>
    <n v="402142"/>
    <s v="."/>
    <n v="4001"/>
    <x v="16"/>
    <n v="5"/>
    <n v="8.5"/>
    <n v="16.699996948242188"/>
    <n v="3"/>
    <n v="7.111694999912288E-2"/>
    <n v="400"/>
    <n v="9.1609026837085841E-2"/>
    <n v="23"/>
    <n v="8.5307449199553964E-2"/>
    <n v="9.6968653535598956E-2"/>
    <n v="-5.3596266985131147E-3"/>
    <n v="-8.830872501917969E-3"/>
    <n v="-4.540406894395564E-3"/>
    <n v="-4.6823449938166855"/>
    <n v="379"/>
    <n v="3"/>
    <n v="15"/>
    <s v="."/>
    <n v="0"/>
    <n v="0"/>
    <n v="0"/>
    <n v="1.2"/>
    <n v="0"/>
    <x v="4"/>
  </r>
  <r>
    <x v="17"/>
    <n v="13021791"/>
    <s v="."/>
    <n v="13001"/>
    <x v="16"/>
    <n v="4"/>
    <n v="10.799995422363281"/>
    <n v="16.199996948242187"/>
    <n v="2"/>
    <n v="8.5030559999722755E-2"/>
    <n v="333"/>
    <n v="7.9478919434443407E-2"/>
    <n v="28"/>
    <n v="8.5307449199553964E-2"/>
    <n v="9.6968653535598956E-2"/>
    <n v="-1.7489734101155549E-2"/>
    <n v="1.721284490132434E-2"/>
    <n v="-7.9119137254946795E-3"/>
    <n v="-8.1592488263127958"/>
    <n v="440"/>
    <n v="1"/>
    <n v="11"/>
    <s v="."/>
    <n v="0"/>
    <n v="0"/>
    <n v="1"/>
    <n v="1"/>
    <n v="0"/>
    <x v="9"/>
  </r>
  <r>
    <x v="17"/>
    <n v="13021791"/>
    <s v="."/>
    <n v="13001"/>
    <x v="16"/>
    <n v="6"/>
    <n v="9.0999984741210937"/>
    <n v="13.399993896484375"/>
    <n v="2"/>
    <n v="4.9019879999832483E-2"/>
    <n v="475"/>
    <n v="7.9478919434443407E-2"/>
    <n v="28"/>
    <n v="8.5307449199553964E-2"/>
    <n v="9.6968653535598956E-2"/>
    <n v="-1.7489734101155549E-2"/>
    <n v="-1.8797835098565932E-2"/>
    <n v="-1.3313515725478219E-2"/>
    <n v="-13.729710829273902"/>
    <n v="503"/>
    <n v="2"/>
    <n v="17"/>
    <s v="."/>
    <n v="0"/>
    <n v="0"/>
    <n v="1"/>
    <n v="1"/>
    <n v="0"/>
    <x v="9"/>
  </r>
  <r>
    <x v="8"/>
    <n v="160222441"/>
    <s v="."/>
    <n v="16001"/>
    <x v="16"/>
    <n v="5"/>
    <n v="10.199996948242187"/>
    <n v="17.29998779296875"/>
    <n v="2"/>
    <n v="9.1582739999466867E-2"/>
    <n v="302"/>
    <n v="9.5739508092517467E-2"/>
    <n v="19"/>
    <n v="8.5307449199553964E-2"/>
    <n v="9.6968653535598956E-2"/>
    <n v="-1.2291454430814891E-3"/>
    <n v="7.5044362429943917E-3"/>
    <n v="3.8817817060026534E-4"/>
    <n v="0.40031304596568218"/>
    <n v="269"/>
    <n v="1"/>
    <n v="7"/>
    <s v="."/>
    <n v="0"/>
    <n v="0"/>
    <n v="1"/>
    <n v="1"/>
    <n v="0"/>
    <x v="9"/>
  </r>
  <r>
    <x v="8"/>
    <n v="160222441"/>
    <s v="."/>
    <n v="16001"/>
    <x v="16"/>
    <n v="2"/>
    <n v="11.099998474121094"/>
    <n v="15.5"/>
    <n v="2"/>
    <n v="8.0003249999208492E-2"/>
    <n v="356"/>
    <n v="9.5739508092517467E-2"/>
    <n v="19"/>
    <n v="8.5307449199553964E-2"/>
    <n v="9.6968653535598956E-2"/>
    <n v="-1.2291454430814891E-3"/>
    <n v="-4.0750537572639828E-3"/>
    <n v="-1.348745329438491E-3"/>
    <n v="-1.3909085877358729"/>
    <n v="308"/>
    <n v="2"/>
    <n v="9"/>
    <s v="."/>
    <n v="0"/>
    <n v="0"/>
    <n v="1"/>
    <n v="1"/>
    <n v="0"/>
    <x v="9"/>
  </r>
  <r>
    <x v="8"/>
    <n v="160222441"/>
    <s v="."/>
    <n v="16001"/>
    <x v="16"/>
    <n v="3"/>
    <n v="9.2999954223632812"/>
    <n v="16.399993896484375"/>
    <n v="2"/>
    <n v="7.5039839999590185E-2"/>
    <n v="382"/>
    <n v="9.5739508092517467E-2"/>
    <n v="19"/>
    <n v="8.5307449199553964E-2"/>
    <n v="9.6968653535598956E-2"/>
    <n v="-1.2291454430814891E-3"/>
    <n v="-9.0384637568822895E-3"/>
    <n v="-2.0932568293812368E-3"/>
    <n v="-2.1586943337444242"/>
    <n v="324"/>
    <n v="3"/>
    <n v="11"/>
    <s v="."/>
    <n v="0"/>
    <n v="0"/>
    <n v="0"/>
    <n v="1"/>
    <n v="0"/>
    <x v="5"/>
  </r>
  <r>
    <x v="8"/>
    <n v="160222441"/>
    <s v="."/>
    <n v="16001"/>
    <x v="16"/>
    <n v="6"/>
    <n v="9.7999954223632812"/>
    <n v="13.899993896484375"/>
    <n v="1"/>
    <n v="5.6803739999850222E-2"/>
    <n v="452"/>
    <n v="9.5739508092517467E-2"/>
    <n v="19"/>
    <n v="8.5307449199553964E-2"/>
    <n v="9.6968653535598956E-2"/>
    <n v="-1.2291454430814891E-3"/>
    <n v="-2.7274563756622253E-2"/>
    <n v="-4.8286718293422308E-3"/>
    <n v="-4.9796214067977518"/>
    <n v="384"/>
    <n v="4"/>
    <n v="14"/>
    <s v="."/>
    <n v="0"/>
    <n v="0"/>
    <n v="0"/>
    <n v="0"/>
    <n v="0"/>
    <x v="8"/>
  </r>
  <r>
    <x v="8"/>
    <n v="160222441"/>
    <s v="."/>
    <n v="16001"/>
    <x v="16"/>
    <n v="4"/>
    <n v="8.899993896484375"/>
    <n v="12.5"/>
    <n v="1"/>
    <n v="4.1718749999745341E-2"/>
    <n v="493"/>
    <n v="9.5739508092517467E-2"/>
    <n v="19"/>
    <n v="8.5307449199553964E-2"/>
    <n v="9.6968653535598956E-2"/>
    <n v="-1.2291454430814891E-3"/>
    <n v="-4.2359553756727134E-2"/>
    <n v="-7.091420329357963E-3"/>
    <n v="-7.3131059066985733"/>
    <n v="427"/>
    <n v="5"/>
    <n v="15"/>
    <s v="."/>
    <n v="0"/>
    <n v="0"/>
    <n v="0"/>
    <n v="0"/>
    <n v="0"/>
    <x v="8"/>
  </r>
  <r>
    <x v="3"/>
    <n v="997"/>
    <s v="."/>
    <n v="98"/>
    <x v="17"/>
    <n v="1"/>
    <n v="9.399993896484375"/>
    <n v="10"/>
    <n v="2"/>
    <n v="2.8199999999969805E-2"/>
    <n v="516"/>
    <n v="4.57339208466538E-2"/>
    <n v="32"/>
    <n v="0.10559954299950505"/>
    <n v="9.6968653535598956E-2"/>
    <n v="-5.1234732688945156E-2"/>
    <n v="-2.6164810310590092E-2"/>
    <n v="-3.4665561159955609E-2"/>
    <n v="-35.749244622881406"/>
    <n v="562"/>
    <n v="1"/>
    <n v="16"/>
    <s v="."/>
    <n v="0"/>
    <n v="0"/>
    <n v="1"/>
    <n v="1"/>
    <n v="0"/>
    <x v="9"/>
  </r>
  <r>
    <x v="3"/>
    <n v="997"/>
    <s v="."/>
    <n v="98"/>
    <x v="17"/>
    <n v="6"/>
    <n v="7.1999969482421875"/>
    <n v="5"/>
    <n v="2"/>
    <n v="5.3999999999518877E-3"/>
    <n v="550"/>
    <n v="4.57339208466538E-2"/>
    <n v="32"/>
    <n v="0.10559954299950505"/>
    <n v="9.6968653535598956E-2"/>
    <n v="-5.1234732688945156E-2"/>
    <n v="-4.8964810310608023E-2"/>
    <n v="-3.8085561159958294E-2"/>
    <n v="-39.276157573928145"/>
    <n v="565"/>
    <n v="2"/>
    <n v="19"/>
    <s v="."/>
    <n v="0"/>
    <n v="0"/>
    <n v="1"/>
    <n v="1"/>
    <n v="0"/>
    <x v="9"/>
  </r>
  <r>
    <x v="6"/>
    <n v="998"/>
    <s v="."/>
    <n v="98"/>
    <x v="17"/>
    <n v="3"/>
    <n v="9.899993896484375"/>
    <n v="18.5"/>
    <n v="2"/>
    <n v="0.10164824999992561"/>
    <n v="251"/>
    <n v="6.5476370204997289E-2"/>
    <n v="31"/>
    <n v="0.10559954299950505"/>
    <n v="9.6968653535598956E-2"/>
    <n v="-3.1492283330601667E-2"/>
    <n v="2.7540990331022225E-2"/>
    <n v="-1.4764221448707666E-2"/>
    <n v="-15.225767204540436"/>
    <n v="513"/>
    <n v="1"/>
    <n v="8"/>
    <s v="."/>
    <n v="0"/>
    <n v="0"/>
    <n v="1"/>
    <n v="1"/>
    <n v="0"/>
    <x v="9"/>
  </r>
  <r>
    <x v="6"/>
    <n v="998"/>
    <s v="."/>
    <n v="98"/>
    <x v="17"/>
    <n v="4"/>
    <n v="11.799995422363281"/>
    <n v="14.699996948242188"/>
    <n v="3"/>
    <n v="7.649585999934061E-2"/>
    <n v="375"/>
    <n v="6.5476370204997289E-2"/>
    <n v="31"/>
    <n v="0.10559954299950505"/>
    <n v="9.6968653535598956E-2"/>
    <n v="-3.1492283330601667E-2"/>
    <n v="2.3886003304372239E-3"/>
    <n v="-1.8537079948795415E-2"/>
    <n v="-19.116569399398863"/>
    <n v="527"/>
    <n v="2"/>
    <n v="12"/>
    <s v="."/>
    <n v="0"/>
    <n v="0"/>
    <n v="1"/>
    <n v="1.2"/>
    <n v="0"/>
    <x v="0"/>
  </r>
  <r>
    <x v="6"/>
    <n v="998"/>
    <s v="."/>
    <n v="98"/>
    <x v="17"/>
    <n v="1"/>
    <n v="4.5"/>
    <n v="5.8999977111816406"/>
    <n v="1"/>
    <n v="4.6993499999530286E-3"/>
    <n v="553"/>
    <n v="6.5476370204997289E-2"/>
    <n v="31"/>
    <n v="0.10559954299950505"/>
    <n v="9.6968653535598956E-2"/>
    <n v="-3.1492283330601667E-2"/>
    <n v="-6.9407909668950343E-2"/>
    <n v="-2.9306556448703551E-2"/>
    <n v="-30.222711546618086"/>
    <n v="552"/>
    <n v="3"/>
    <n v="19"/>
    <s v="."/>
    <n v="0"/>
    <n v="0"/>
    <n v="0"/>
    <n v="0"/>
    <n v="0"/>
    <x v="8"/>
  </r>
  <r>
    <x v="10"/>
    <n v="3406"/>
    <s v="."/>
    <n v="98"/>
    <x v="17"/>
    <n v="4"/>
    <n v="12.899993896484375"/>
    <n v="24"/>
    <n v="2"/>
    <n v="0.22291199999926903"/>
    <n v="7"/>
    <n v="9.6163083022322418E-2"/>
    <n v="18"/>
    <n v="0.10559954299950505"/>
    <n v="9.6968653535598956E-2"/>
    <n v="-8.0557051327653784E-4"/>
    <n v="0.11811802751304053"/>
    <n v="1.7234361818990157E-2"/>
    <n v="17.773126872039231"/>
    <n v="42"/>
    <n v="1"/>
    <n v="1"/>
    <s v="Top50"/>
    <n v="0"/>
    <n v="1"/>
    <n v="1"/>
    <n v="1"/>
    <n v="1"/>
    <x v="3"/>
  </r>
  <r>
    <x v="10"/>
    <n v="3406"/>
    <s v="."/>
    <n v="98"/>
    <x v="17"/>
    <n v="5"/>
    <n v="12"/>
    <n v="21.599990844726562"/>
    <n v="2"/>
    <n v="0.16796159999830707"/>
    <n v="43"/>
    <n v="9.6163083022322418E-2"/>
    <n v="18"/>
    <n v="0.10559954299950505"/>
    <n v="9.6968653535598956E-2"/>
    <n v="-8.0557051327653784E-4"/>
    <n v="6.316762751207855E-2"/>
    <n v="8.9918018188458598E-3"/>
    <n v="9.2728954058795967"/>
    <n v="135"/>
    <n v="2"/>
    <n v="4"/>
    <s v="Top150"/>
    <n v="0"/>
    <n v="1"/>
    <n v="1"/>
    <n v="1"/>
    <n v="0"/>
    <x v="6"/>
  </r>
  <r>
    <x v="10"/>
    <n v="3406"/>
    <s v="."/>
    <n v="98"/>
    <x v="17"/>
    <n v="2"/>
    <n v="10.299995422363281"/>
    <n v="22"/>
    <n v="1"/>
    <n v="0.14955599999848346"/>
    <n v="77"/>
    <n v="9.6163083022322418E-2"/>
    <n v="18"/>
    <n v="0.10559954299950505"/>
    <n v="9.6968653535598956E-2"/>
    <n v="-8.0557051327653784E-4"/>
    <n v="4.4762027512254943E-2"/>
    <n v="6.2309618188723182E-3"/>
    <n v="6.4257485194272794"/>
    <n v="166"/>
    <n v="3"/>
    <n v="7"/>
    <s v="Top200"/>
    <n v="0"/>
    <n v="0"/>
    <n v="0"/>
    <n v="0"/>
    <n v="0"/>
    <x v="8"/>
  </r>
  <r>
    <x v="10"/>
    <n v="3406"/>
    <s v="."/>
    <n v="98"/>
    <x v="17"/>
    <n v="3"/>
    <n v="8"/>
    <n v="12.199996948242188"/>
    <n v="2"/>
    <n v="3.5721599999760656E-2"/>
    <n v="507"/>
    <n v="9.6163083022322418E-2"/>
    <n v="18"/>
    <n v="0.10559954299950505"/>
    <n v="9.6968653535598956E-2"/>
    <n v="-8.0557051327653784E-4"/>
    <n v="-6.9072372486467873E-2"/>
    <n v="-1.0844198180936104E-2"/>
    <n v="-11.1831997099506"/>
    <n v="479"/>
    <n v="4"/>
    <n v="31"/>
    <s v="."/>
    <n v="0"/>
    <n v="0"/>
    <n v="0"/>
    <n v="1"/>
    <n v="0"/>
    <x v="5"/>
  </r>
  <r>
    <x v="22"/>
    <n v="1302601"/>
    <s v="."/>
    <n v="13001"/>
    <x v="17"/>
    <n v="4"/>
    <n v="11.399993896484375"/>
    <n v="25"/>
    <n v="2"/>
    <n v="0.21374999999898137"/>
    <n v="11"/>
    <n v="0.10511133155825116"/>
    <n v="10"/>
    <n v="0.10559954299950505"/>
    <n v="9.6968653535598956E-2"/>
    <n v="8.1426780226522E-3"/>
    <n v="0.10000777897682411"/>
    <n v="1.9886773660114938E-2"/>
    <n v="20.508456016473552"/>
    <n v="25"/>
    <n v="1"/>
    <n v="1"/>
    <s v="Top50"/>
    <n v="1"/>
    <n v="1"/>
    <n v="1"/>
    <n v="1"/>
    <n v="1"/>
    <x v="7"/>
  </r>
  <r>
    <x v="22"/>
    <n v="1302601"/>
    <s v="."/>
    <n v="13001"/>
    <x v="17"/>
    <n v="6"/>
    <n v="13.5"/>
    <n v="21.099990844726563"/>
    <n v="3"/>
    <n v="0.18031004999829747"/>
    <n v="29"/>
    <n v="0.10511133155825116"/>
    <n v="10"/>
    <n v="0.10559954299950505"/>
    <n v="9.6968653535598956E-2"/>
    <n v="8.1426780226522E-3"/>
    <n v="6.656782897614022E-2"/>
    <n v="1.4870781160012352E-2"/>
    <n v="15.335658089294823"/>
    <n v="62"/>
    <n v="2"/>
    <n v="3"/>
    <s v="Top100"/>
    <n v="1"/>
    <n v="1"/>
    <n v="1"/>
    <n v="1.2"/>
    <n v="1"/>
    <x v="10"/>
  </r>
  <r>
    <x v="22"/>
    <n v="1302601"/>
    <s v="."/>
    <n v="13001"/>
    <x v="17"/>
    <n v="2"/>
    <n v="11.849998474121094"/>
    <n v="20.599990844726562"/>
    <n v="3"/>
    <n v="0.15085997999995016"/>
    <n v="74"/>
    <n v="0.10511133155825116"/>
    <n v="10"/>
    <n v="0.10559954299950505"/>
    <n v="9.6968653535598956E-2"/>
    <n v="8.1426780226522E-3"/>
    <n v="3.7117758977792903E-2"/>
    <n v="1.0453270660260255E-2"/>
    <n v="10.780051366210493"/>
    <n v="114"/>
    <n v="3"/>
    <n v="7"/>
    <s v="Top150"/>
    <n v="1"/>
    <n v="0"/>
    <n v="0"/>
    <n v="1.2"/>
    <n v="0"/>
    <x v="0"/>
  </r>
  <r>
    <x v="22"/>
    <n v="1302601"/>
    <s v="."/>
    <n v="13001"/>
    <x v="17"/>
    <n v="3"/>
    <n v="11.449996948242188"/>
    <n v="17.599990844726562"/>
    <n v="2"/>
    <n v="0.10640255999987858"/>
    <n v="225"/>
    <n v="0.10511133155825116"/>
    <n v="10"/>
    <n v="0.10559954299950505"/>
    <n v="9.6968653535598956E-2"/>
    <n v="8.1426780226522E-3"/>
    <n v="-7.3396610222786762E-3"/>
    <n v="3.7846576602495186E-3"/>
    <n v="3.902970209708132"/>
    <n v="195"/>
    <n v="4"/>
    <n v="12"/>
    <s v="Top200"/>
    <n v="1"/>
    <n v="0"/>
    <n v="0"/>
    <n v="1"/>
    <n v="0"/>
    <x v="9"/>
  </r>
  <r>
    <x v="22"/>
    <n v="1302601"/>
    <s v="."/>
    <n v="13001"/>
    <x v="17"/>
    <n v="1"/>
    <n v="9.7999954223632812"/>
    <n v="14.099998474121094"/>
    <n v="1"/>
    <n v="5.8450139999877138E-2"/>
    <n v="441"/>
    <n v="0.10511133155825116"/>
    <n v="10"/>
    <n v="0.10559954299950505"/>
    <n v="9.6968653535598956E-2"/>
    <n v="8.1426780226522E-3"/>
    <n v="-5.5292081022280129E-2"/>
    <n v="-3.408205339750699E-3"/>
    <n v="-3.5147495767789381"/>
    <n v="352"/>
    <n v="5"/>
    <n v="19"/>
    <s v="."/>
    <n v="1"/>
    <n v="0"/>
    <n v="0"/>
    <n v="0"/>
    <n v="0"/>
    <x v="5"/>
  </r>
  <r>
    <x v="20"/>
    <n v="4021031"/>
    <s v="13-340"/>
    <n v="4001"/>
    <x v="17"/>
    <n v="5"/>
    <n v="11.949996948242188"/>
    <n v="19.199996948242187"/>
    <n v="2"/>
    <n v="0.13215743999899132"/>
    <n v="118"/>
    <n v="8.1227486305939789E-2"/>
    <n v="27"/>
    <n v="0.10559954299950505"/>
    <n v="9.6968653535598956E-2"/>
    <n v="-1.5741167229659167E-2"/>
    <n v="4.2299064229145436E-2"/>
    <n v="-3.0998407034236852E-3"/>
    <n v="-3.196745123707093"/>
    <n v="345"/>
    <n v="1"/>
    <n v="2"/>
    <s v="."/>
    <n v="0"/>
    <n v="1"/>
    <n v="1"/>
    <n v="1"/>
    <n v="0"/>
    <x v="6"/>
  </r>
  <r>
    <x v="20"/>
    <n v="4021031"/>
    <s v="13-340"/>
    <n v="4001"/>
    <x v="17"/>
    <n v="3"/>
    <n v="12.399993896484375"/>
    <n v="18.29998779296875"/>
    <n v="2"/>
    <n v="0.12457907999942108"/>
    <n v="147"/>
    <n v="8.1227486305939789E-2"/>
    <n v="27"/>
    <n v="0.10559954299950505"/>
    <n v="9.6968653535598956E-2"/>
    <n v="-1.5741167229659167E-2"/>
    <n v="3.4720704229575197E-2"/>
    <n v="-4.2365947033592205E-3"/>
    <n v="-4.3690353004684033"/>
    <n v="373"/>
    <n v="2"/>
    <n v="3"/>
    <s v="."/>
    <n v="0"/>
    <n v="1"/>
    <n v="1"/>
    <n v="1"/>
    <n v="0"/>
    <x v="6"/>
  </r>
  <r>
    <x v="20"/>
    <n v="4021031"/>
    <s v="13-340"/>
    <n v="4001"/>
    <x v="17"/>
    <n v="1"/>
    <n v="10.399993896484375"/>
    <n v="19.699996948242188"/>
    <n v="3"/>
    <n v="0.12108407999949122"/>
    <n v="161"/>
    <n v="8.1227486305939789E-2"/>
    <n v="27"/>
    <n v="0.10559954299950505"/>
    <n v="9.6968653535598956E-2"/>
    <n v="-1.5741167229659167E-2"/>
    <n v="3.1225704229645337E-2"/>
    <n v="-4.7608447033486998E-3"/>
    <n v="-4.9096739304531098"/>
    <n v="383"/>
    <n v="3"/>
    <n v="4"/>
    <s v="."/>
    <n v="0"/>
    <n v="1"/>
    <n v="0"/>
    <n v="1.2"/>
    <n v="0"/>
    <x v="0"/>
  </r>
  <r>
    <x v="20"/>
    <n v="4021031"/>
    <s v="13-340"/>
    <n v="4001"/>
    <x v="17"/>
    <n v="2"/>
    <n v="12"/>
    <n v="17.79998779296875"/>
    <n v="3"/>
    <n v="0.11406239999996615"/>
    <n v="195"/>
    <n v="8.1227486305939789E-2"/>
    <n v="27"/>
    <n v="0.10559954299950505"/>
    <n v="9.6968653535598956E-2"/>
    <n v="-1.5741167229659167E-2"/>
    <n v="2.4204024230120261E-2"/>
    <n v="-5.8140967032774618E-3"/>
    <n v="-5.9958517431027349"/>
    <n v="401"/>
    <n v="4"/>
    <n v="5"/>
    <s v="."/>
    <n v="0"/>
    <n v="1"/>
    <n v="0"/>
    <n v="1.2"/>
    <n v="0"/>
    <x v="0"/>
  </r>
  <r>
    <x v="20"/>
    <n v="4021031"/>
    <s v="13-340"/>
    <n v="4001"/>
    <x v="17"/>
    <n v="6"/>
    <n v="10.849998474121094"/>
    <n v="15"/>
    <n v="3"/>
    <n v="7.3237499999777356E-2"/>
    <n v="389"/>
    <n v="8.1227486305939789E-2"/>
    <n v="27"/>
    <n v="0.10559954299950505"/>
    <n v="9.6968653535598956E-2"/>
    <n v="-1.5741167229659167E-2"/>
    <n v="-1.662087577006853E-2"/>
    <n v="-1.1937831703305779E-2"/>
    <n v="-12.311021415722951"/>
    <n v="491"/>
    <n v="5"/>
    <n v="11"/>
    <s v="."/>
    <n v="0"/>
    <n v="0"/>
    <n v="0"/>
    <n v="1.2"/>
    <n v="0"/>
    <x v="4"/>
  </r>
  <r>
    <x v="20"/>
    <n v="4021031"/>
    <s v="13-340"/>
    <n v="4001"/>
    <x v="17"/>
    <n v="4"/>
    <n v="10.199996948242187"/>
    <n v="13.799995422363281"/>
    <n v="2"/>
    <n v="5.8274639999581268E-2"/>
    <n v="442"/>
    <n v="8.1227486305939789E-2"/>
    <n v="27"/>
    <n v="0.10559954299950505"/>
    <n v="9.6968653535598956E-2"/>
    <n v="-1.5741167229659167E-2"/>
    <n v="-3.1583735770264618E-2"/>
    <n v="-1.4182260703335193E-2"/>
    <n v="-14.62561372797512"/>
    <n v="507"/>
    <n v="6"/>
    <n v="12"/>
    <s v="."/>
    <n v="0"/>
    <n v="0"/>
    <n v="0"/>
    <n v="1"/>
    <n v="0"/>
    <x v="5"/>
  </r>
  <r>
    <x v="9"/>
    <n v="13077471"/>
    <s v="."/>
    <n v="13001"/>
    <x v="17"/>
    <n v="6"/>
    <n v="11.899993896484375"/>
    <n v="20"/>
    <n v="2"/>
    <n v="0.14279999999962456"/>
    <n v="89"/>
    <n v="8.6400584002347763E-2"/>
    <n v="25"/>
    <n v="0.10559954299950505"/>
    <n v="9.6968653535598956E-2"/>
    <n v="-1.0568069533251193E-2"/>
    <n v="4.77685265333707E-2"/>
    <n v="8.2443726005488986E-4"/>
    <n v="0.85021007304409357"/>
    <n v="260"/>
    <n v="1"/>
    <n v="2"/>
    <s v="."/>
    <n v="0"/>
    <n v="1"/>
    <n v="1"/>
    <n v="1"/>
    <n v="0"/>
    <x v="6"/>
  </r>
  <r>
    <x v="9"/>
    <n v="13077471"/>
    <s v="."/>
    <n v="13001"/>
    <x v="17"/>
    <n v="3"/>
    <n v="12"/>
    <n v="19.199996948242187"/>
    <n v="2"/>
    <n v="0.1327103999992687"/>
    <n v="116"/>
    <n v="8.6400584002347763E-2"/>
    <n v="25"/>
    <n v="0.10559954299950505"/>
    <n v="9.6968653535598956E-2"/>
    <n v="-1.0568069533251193E-2"/>
    <n v="3.7678926533014842E-2"/>
    <n v="-6.8900273999848889E-4"/>
    <n v="-0.71054172134662408"/>
    <n v="297"/>
    <n v="2"/>
    <n v="4"/>
    <s v="."/>
    <n v="0"/>
    <n v="1"/>
    <n v="1"/>
    <n v="1"/>
    <n v="0"/>
    <x v="6"/>
  </r>
  <r>
    <x v="9"/>
    <n v="13077471"/>
    <s v="."/>
    <n v="13001"/>
    <x v="17"/>
    <n v="2"/>
    <n v="11.199996948242188"/>
    <n v="18.699996948242188"/>
    <n v="3"/>
    <n v="0.11749583999971946"/>
    <n v="181"/>
    <n v="8.6400584002347763E-2"/>
    <n v="25"/>
    <n v="0.10559954299950505"/>
    <n v="9.6968653535598956E-2"/>
    <n v="-1.0568069533251193E-2"/>
    <n v="2.2464366533465605E-2"/>
    <n v="-2.9711867399308746E-3"/>
    <n v="-3.0640692962082823"/>
    <n v="341"/>
    <n v="3"/>
    <n v="5"/>
    <s v="."/>
    <n v="0"/>
    <n v="1"/>
    <n v="0"/>
    <n v="1.2"/>
    <n v="0"/>
    <x v="0"/>
  </r>
  <r>
    <x v="9"/>
    <n v="13077471"/>
    <s v="."/>
    <n v="13001"/>
    <x v="17"/>
    <n v="5"/>
    <n v="10.099998474121094"/>
    <n v="18.79998779296875"/>
    <n v="2"/>
    <n v="0.10709231999953772"/>
    <n v="223"/>
    <n v="8.6400584002347763E-2"/>
    <n v="25"/>
    <n v="0.10559954299950505"/>
    <n v="9.6968653535598956E-2"/>
    <n v="-1.0568069533251193E-2"/>
    <n v="1.2060846533283862E-2"/>
    <n v="-4.5317147399581356E-3"/>
    <n v="-4.673381113098019"/>
    <n v="378"/>
    <n v="4"/>
    <n v="7"/>
    <s v="."/>
    <n v="0"/>
    <n v="0"/>
    <n v="0"/>
    <n v="1"/>
    <n v="0"/>
    <x v="5"/>
  </r>
  <r>
    <x v="9"/>
    <n v="13077471"/>
    <s v="."/>
    <n v="13001"/>
    <x v="17"/>
    <n v="4"/>
    <n v="10.199996948242187"/>
    <n v="18.399993896484375"/>
    <n v="2"/>
    <n v="0.10359935999986192"/>
    <n v="240"/>
    <n v="8.6400584002347763E-2"/>
    <n v="25"/>
    <n v="0.10559954299950505"/>
    <n v="9.6968653535598956E-2"/>
    <n v="-1.0568069533251193E-2"/>
    <n v="8.5678865336080573E-3"/>
    <n v="-5.0556587399095063E-3"/>
    <n v="-5.2137041771478065"/>
    <n v="386"/>
    <n v="5"/>
    <n v="8"/>
    <s v="."/>
    <n v="0"/>
    <n v="0"/>
    <n v="0"/>
    <n v="1"/>
    <n v="0"/>
    <x v="5"/>
  </r>
  <r>
    <x v="21"/>
    <n v="130210131"/>
    <s v="13-255"/>
    <n v="13001"/>
    <x v="17"/>
    <n v="1"/>
    <n v="10.399993896484375"/>
    <n v="20.199996948242187"/>
    <n v="3"/>
    <n v="0.12730847999955586"/>
    <n v="135"/>
    <n v="7.1390531196177082E-2"/>
    <n v="30"/>
    <n v="0.10559954299950505"/>
    <n v="9.6968653535598956E-2"/>
    <n v="-2.5578122339421874E-2"/>
    <n v="4.7287059339472678E-2"/>
    <n v="-8.2538145027322221E-3"/>
    <n v="-8.5118377968423538"/>
    <n v="447"/>
    <n v="1"/>
    <n v="2"/>
    <s v="."/>
    <n v="0"/>
    <n v="1"/>
    <n v="1"/>
    <n v="1.2"/>
    <n v="0"/>
    <x v="2"/>
  </r>
  <r>
    <x v="21"/>
    <n v="130210131"/>
    <s v="13-255"/>
    <n v="13001"/>
    <x v="17"/>
    <n v="2"/>
    <n v="12.899993896484375"/>
    <n v="16.899993896484375"/>
    <n v="1"/>
    <n v="0.11053106999952433"/>
    <n v="206"/>
    <n v="7.1390531196177082E-2"/>
    <n v="30"/>
    <n v="0.10559954299950505"/>
    <n v="9.6968653535598956E-2"/>
    <n v="-2.5578122339421874E-2"/>
    <n v="3.0509649339441156E-2"/>
    <n v="-1.0770426002736949E-2"/>
    <n v="-11.107121332547871"/>
    <n v="477"/>
    <n v="2"/>
    <n v="3"/>
    <s v="."/>
    <n v="0"/>
    <n v="1"/>
    <n v="1"/>
    <n v="0"/>
    <n v="0"/>
    <x v="9"/>
  </r>
  <r>
    <x v="21"/>
    <n v="130210131"/>
    <s v="13-255"/>
    <n v="13001"/>
    <x v="17"/>
    <n v="6"/>
    <n v="11.5"/>
    <n v="17.099990844726563"/>
    <n v="1"/>
    <n v="0.10088144999917859"/>
    <n v="257"/>
    <n v="7.1390531196177082E-2"/>
    <n v="30"/>
    <n v="0.10559954299950505"/>
    <n v="9.6968653535598956E-2"/>
    <n v="-2.5578122339421874E-2"/>
    <n v="2.0860029339095407E-2"/>
    <n v="-1.2217869002788814E-2"/>
    <n v="-12.599812988331751"/>
    <n v="492"/>
    <n v="3"/>
    <n v="4"/>
    <s v="."/>
    <n v="0"/>
    <n v="1"/>
    <n v="0"/>
    <n v="0"/>
    <n v="0"/>
    <x v="5"/>
  </r>
  <r>
    <x v="21"/>
    <n v="130210131"/>
    <s v="13-255"/>
    <n v="13001"/>
    <x v="17"/>
    <n v="5"/>
    <n v="10.699996948242188"/>
    <n v="13.399993896484375"/>
    <n v="3"/>
    <n v="5.7638759999917966E-2"/>
    <n v="445"/>
    <n v="7.1390531196177082E-2"/>
    <n v="30"/>
    <n v="0.10559954299950505"/>
    <n v="9.6968653535598956E-2"/>
    <n v="-2.5578122339421874E-2"/>
    <n v="-2.2382660660165213E-2"/>
    <n v="-1.8704272502677907E-2"/>
    <n v="-19.288988575891928"/>
    <n v="529"/>
    <n v="4"/>
    <n v="7"/>
    <s v="."/>
    <n v="0"/>
    <n v="0"/>
    <n v="0"/>
    <n v="1.2"/>
    <n v="0"/>
    <x v="4"/>
  </r>
  <r>
    <x v="21"/>
    <n v="130210131"/>
    <s v="13-255"/>
    <n v="13001"/>
    <x v="17"/>
    <n v="4"/>
    <n v="9.5999984741210937"/>
    <n v="12.099998474121094"/>
    <n v="2"/>
    <n v="4.2166079999788053E-2"/>
    <n v="492"/>
    <n v="7.1390531196177082E-2"/>
    <n v="30"/>
    <n v="0.10559954299950505"/>
    <n v="9.6968653535598956E-2"/>
    <n v="-2.5578122339421874E-2"/>
    <n v="-3.7855340660295125E-2"/>
    <n v="-2.1025174502697391E-2"/>
    <n v="-21.682444517989172"/>
    <n v="538"/>
    <n v="5"/>
    <n v="8"/>
    <s v="."/>
    <n v="0"/>
    <n v="0"/>
    <n v="0"/>
    <n v="1"/>
    <n v="0"/>
    <x v="5"/>
  </r>
  <r>
    <x v="3"/>
    <n v="997"/>
    <s v="."/>
    <n v="98"/>
    <x v="18"/>
    <n v="1"/>
    <n v="10.399993896484375"/>
    <n v="15.199996948242187"/>
    <n v="3"/>
    <n v="7.2084479999830364E-2"/>
    <n v="393"/>
    <n v="4.57339208466538E-2"/>
    <n v="32"/>
    <n v="8.0209814347321759E-2"/>
    <n v="9.6968653535598956E-2"/>
    <n v="-5.1234732688945156E-2"/>
    <n v="4.3109398341453761E-2"/>
    <n v="-2.4274429862149029E-2"/>
    <n v="-25.033275163749121"/>
    <n v="546"/>
    <n v="1"/>
    <n v="4"/>
    <s v="."/>
    <n v="0"/>
    <n v="1"/>
    <n v="1"/>
    <n v="1.2"/>
    <n v="0"/>
    <x v="2"/>
  </r>
  <r>
    <x v="3"/>
    <n v="997"/>
    <s v="."/>
    <n v="98"/>
    <x v="18"/>
    <n v="5"/>
    <n v="8.9499969482421875"/>
    <n v="13.899993896484375"/>
    <n v="2"/>
    <n v="5.1876884999728645E-2"/>
    <n v="470"/>
    <n v="4.57339208466538E-2"/>
    <n v="32"/>
    <n v="8.0209814347321759E-2"/>
    <n v="9.6968653535598956E-2"/>
    <n v="-5.1234732688945156E-2"/>
    <n v="2.2901803341352042E-2"/>
    <n v="-2.7305569112164287E-2"/>
    <n v="-28.159171151262726"/>
    <n v="550"/>
    <n v="2"/>
    <n v="6"/>
    <s v="."/>
    <n v="0"/>
    <n v="0"/>
    <n v="1"/>
    <n v="1"/>
    <n v="0"/>
    <x v="9"/>
  </r>
  <r>
    <x v="3"/>
    <n v="997"/>
    <s v="."/>
    <n v="98"/>
    <x v="18"/>
    <n v="3"/>
    <n v="7.8999977111816406"/>
    <n v="12.699996948242188"/>
    <n v="2"/>
    <n v="3.8225729999794567E-2"/>
    <n v="501"/>
    <n v="4.57339208466538E-2"/>
    <n v="32"/>
    <n v="8.0209814347321759E-2"/>
    <n v="9.6968653535598956E-2"/>
    <n v="-5.1234732688945156E-2"/>
    <n v="9.2506483414179635E-3"/>
    <n v="-2.9353242362154398E-2"/>
    <n v="-30.270856912928348"/>
    <n v="553"/>
    <n v="3"/>
    <n v="8"/>
    <s v="."/>
    <n v="0"/>
    <n v="0"/>
    <n v="0"/>
    <n v="1"/>
    <n v="0"/>
    <x v="5"/>
  </r>
  <r>
    <x v="3"/>
    <n v="997"/>
    <s v="."/>
    <n v="98"/>
    <x v="18"/>
    <n v="2"/>
    <n v="7.2999992370605469"/>
    <n v="5.6999969482421875"/>
    <n v="2"/>
    <n v="7.1153099999605729E-3"/>
    <n v="547"/>
    <n v="4.57339208466538E-2"/>
    <n v="32"/>
    <n v="8.0209814347321759E-2"/>
    <n v="9.6968653535598956E-2"/>
    <n v="-5.1234732688945156E-2"/>
    <n v="-2.185977165841603E-2"/>
    <n v="-3.4019805362129493E-2"/>
    <n v="-35.083301790552554"/>
    <n v="560"/>
    <n v="4"/>
    <n v="14"/>
    <s v="."/>
    <n v="0"/>
    <n v="0"/>
    <n v="0"/>
    <n v="1"/>
    <n v="0"/>
    <x v="5"/>
  </r>
  <r>
    <x v="3"/>
    <n v="997"/>
    <s v="."/>
    <n v="98"/>
    <x v="18"/>
    <n v="6"/>
    <n v="4.2999992370605469"/>
    <n v="5.1999969482421875"/>
    <n v="2"/>
    <n v="3.4881599999891932E-3"/>
    <n v="557"/>
    <n v="4.57339208466538E-2"/>
    <n v="32"/>
    <n v="8.0209814347321759E-2"/>
    <n v="9.6968653535598956E-2"/>
    <n v="-5.1234732688945156E-2"/>
    <n v="-2.548692165838741E-2"/>
    <n v="-3.4563877862125204E-2"/>
    <n v="-35.644382593634937"/>
    <n v="561"/>
    <n v="5"/>
    <n v="15"/>
    <s v="."/>
    <n v="0"/>
    <n v="0"/>
    <n v="0"/>
    <n v="1"/>
    <n v="0"/>
    <x v="5"/>
  </r>
  <r>
    <x v="32"/>
    <n v="40291"/>
    <s v="13-262"/>
    <n v="4001"/>
    <x v="18"/>
    <n v="1"/>
    <n v="11.949996948242188"/>
    <n v="21.199996948242188"/>
    <n v="3"/>
    <n v="0.16112423999948078"/>
    <n v="55"/>
    <n v="0.12870699264737026"/>
    <n v="3"/>
    <n v="8.0209814347321759E-2"/>
    <n v="9.6968653535598956E-2"/>
    <n v="3.1738339111771305E-2"/>
    <n v="4.9176086540387715E-2"/>
    <n v="2.6419416448120941E-2"/>
    <n v="27.245316383012263"/>
    <n v="8"/>
    <n v="1"/>
    <n v="1"/>
    <s v="Top50"/>
    <n v="1"/>
    <n v="1"/>
    <n v="1"/>
    <n v="1.2"/>
    <n v="1"/>
    <x v="10"/>
  </r>
  <r>
    <x v="32"/>
    <n v="40291"/>
    <s v="13-262"/>
    <n v="4001"/>
    <x v="18"/>
    <n v="6"/>
    <n v="13"/>
    <n v="19.899993896484375"/>
    <n v="2"/>
    <n v="0.15444389999902342"/>
    <n v="65"/>
    <n v="0.12870699264737026"/>
    <n v="3"/>
    <n v="8.0209814347321759E-2"/>
    <n v="9.6968653535598956E-2"/>
    <n v="3.1738339111771305E-2"/>
    <n v="4.2495746539930351E-2"/>
    <n v="2.5417365448052336E-2"/>
    <n v="26.211940169635497"/>
    <n v="13"/>
    <n v="2"/>
    <n v="1"/>
    <s v="Top50"/>
    <n v="1"/>
    <n v="1"/>
    <n v="1"/>
    <n v="1"/>
    <n v="1"/>
    <x v="7"/>
  </r>
  <r>
    <x v="33"/>
    <n v="40291"/>
    <s v="13-262"/>
    <n v="4001"/>
    <x v="18"/>
    <n v="3"/>
    <n v="10.799995422363281"/>
    <n v="18"/>
    <n v="2"/>
    <n v="0.10497599999962404"/>
    <n v="230"/>
    <n v="0.12870699264737026"/>
    <n v="3"/>
    <n v="8.0209814347321759E-2"/>
    <n v="9.6968653535598956E-2"/>
    <n v="3.1738339111771305E-2"/>
    <n v="-6.9721534594690271E-3"/>
    <n v="1.7997180448142431E-2"/>
    <n v="18.559792048195593"/>
    <n v="34"/>
    <n v="1"/>
    <n v="1"/>
    <s v="Top50"/>
    <n v="1"/>
    <n v="1"/>
    <n v="1"/>
    <n v="1"/>
    <n v="1"/>
    <x v="7"/>
  </r>
  <r>
    <x v="33"/>
    <n v="40291"/>
    <s v="13-262"/>
    <n v="4001"/>
    <x v="18"/>
    <n v="2"/>
    <n v="9.7999954223632812"/>
    <n v="18.29998779296875"/>
    <n v="3"/>
    <n v="9.8457659999439784E-2"/>
    <n v="277"/>
    <n v="0.12870699264737026"/>
    <n v="3"/>
    <n v="8.0209814347321759E-2"/>
    <n v="9.6968653535598956E-2"/>
    <n v="3.1738339111771305E-2"/>
    <n v="-1.349049345965328E-2"/>
    <n v="1.7019429448114791E-2"/>
    <n v="17.551475479513233"/>
    <n v="46"/>
    <n v="2"/>
    <n v="1"/>
    <s v="Top50"/>
    <n v="1"/>
    <n v="1"/>
    <n v="1"/>
    <n v="1.2"/>
    <n v="1"/>
    <x v="10"/>
  </r>
  <r>
    <x v="33"/>
    <n v="40291"/>
    <s v="13-262"/>
    <n v="4001"/>
    <x v="18"/>
    <n v="6"/>
    <n v="10"/>
    <n v="17.5"/>
    <n v="3"/>
    <n v="9.1874999999163265E-2"/>
    <n v="301"/>
    <n v="0.12870699264737026"/>
    <n v="3"/>
    <n v="8.0209814347321759E-2"/>
    <n v="9.6968653535598956E-2"/>
    <n v="3.1738339111771305E-2"/>
    <n v="-2.0073153459929799E-2"/>
    <n v="1.6032030448073314E-2"/>
    <n v="16.533209303754706"/>
    <n v="52"/>
    <n v="3"/>
    <n v="1"/>
    <s v="Top100"/>
    <n v="1"/>
    <n v="1"/>
    <n v="0"/>
    <n v="1.2"/>
    <n v="1"/>
    <x v="1"/>
  </r>
  <r>
    <x v="33"/>
    <n v="40291"/>
    <s v="13-262"/>
    <n v="4001"/>
    <x v="18"/>
    <n v="1"/>
    <n v="9.899993896484375"/>
    <n v="16.099990844726563"/>
    <n v="3"/>
    <n v="7.6985369999420072E-2"/>
    <n v="369"/>
    <n v="0.12870699264737026"/>
    <n v="3"/>
    <n v="8.0209814347321759E-2"/>
    <n v="9.6968653535598956E-2"/>
    <n v="3.1738339111771305E-2"/>
    <n v="-3.4962783459672978E-2"/>
    <n v="1.3798585948111838E-2"/>
    <n v="14.229944879090359"/>
    <n v="75"/>
    <n v="4"/>
    <n v="1"/>
    <s v="Top100"/>
    <n v="1"/>
    <n v="1"/>
    <n v="0"/>
    <n v="1.2"/>
    <n v="1"/>
    <x v="1"/>
  </r>
  <r>
    <x v="32"/>
    <n v="40291"/>
    <s v="13-262"/>
    <n v="4001"/>
    <x v="18"/>
    <n v="5"/>
    <n v="9.4499969482421875"/>
    <n v="15"/>
    <n v="2"/>
    <n v="6.3787499999307329E-2"/>
    <n v="425"/>
    <n v="0.12870699264737026"/>
    <n v="3"/>
    <n v="8.0209814347321759E-2"/>
    <n v="9.6968653535598956E-2"/>
    <n v="3.1738339111771305E-2"/>
    <n v="-4.8160653459785721E-2"/>
    <n v="1.1818905448094927E-2"/>
    <n v="12.18837739533631"/>
    <n v="94"/>
    <n v="1"/>
    <n v="1"/>
    <s v="Top100"/>
    <n v="1"/>
    <n v="1"/>
    <n v="1"/>
    <n v="1"/>
    <n v="1"/>
    <x v="7"/>
  </r>
  <r>
    <x v="29"/>
    <n v="1302851"/>
    <s v="."/>
    <n v="13001"/>
    <x v="18"/>
    <n v="3"/>
    <n v="10.799995422363281"/>
    <n v="22.699996948242188"/>
    <n v="3"/>
    <n v="0.16695395999886387"/>
    <n v="47"/>
    <n v="0.14814326977336401"/>
    <n v="1"/>
    <n v="8.0209814347321759E-2"/>
    <n v="9.6968653535598956E-2"/>
    <n v="5.117461623776505E-2"/>
    <n v="3.5569529413777057E-2"/>
    <n v="3.6040199154725588E-2"/>
    <n v="37.166855309066008"/>
    <n v="1"/>
    <n v="1"/>
    <n v="1"/>
    <s v="Top50"/>
    <n v="1"/>
    <n v="1"/>
    <n v="1"/>
    <n v="1.2"/>
    <n v="1"/>
    <x v="10"/>
  </r>
  <r>
    <x v="14"/>
    <n v="4021002"/>
    <s v="."/>
    <n v="4001"/>
    <x v="18"/>
    <n v="5"/>
    <n v="9"/>
    <n v="16.5"/>
    <n v="2"/>
    <n v="7.3507499999323045E-2"/>
    <n v="388"/>
    <n v="9.2559545508121316E-2"/>
    <n v="22"/>
    <n v="8.0209814347321759E-2"/>
    <n v="9.6968653535598956E-2"/>
    <n v="-4.4091080274776401E-3"/>
    <n v="-2.293206320521074E-3"/>
    <n v="-2.9894457645647447E-3"/>
    <n v="-3.0828991179786414"/>
    <n v="343"/>
    <n v="1"/>
    <n v="6"/>
    <s v="."/>
    <n v="0"/>
    <n v="0"/>
    <n v="1"/>
    <n v="1"/>
    <n v="0"/>
    <x v="9"/>
  </r>
  <r>
    <x v="14"/>
    <n v="4021002"/>
    <s v="."/>
    <n v="4001"/>
    <x v="18"/>
    <n v="4"/>
    <n v="8.5"/>
    <n v="15"/>
    <n v="2"/>
    <n v="5.7374999999865395E-2"/>
    <n v="446"/>
    <n v="9.2559545508121316E-2"/>
    <n v="22"/>
    <n v="8.0209814347321759E-2"/>
    <n v="9.6968653535598956E-2"/>
    <n v="-4.4091080274776401E-3"/>
    <n v="-1.8425706319978724E-2"/>
    <n v="-5.409320764483392E-3"/>
    <n v="-5.5784220645051361"/>
    <n v="393"/>
    <n v="2"/>
    <n v="10"/>
    <s v="."/>
    <n v="0"/>
    <n v="0"/>
    <n v="1"/>
    <n v="1"/>
    <n v="0"/>
    <x v="9"/>
  </r>
  <r>
    <x v="19"/>
    <n v="4021021"/>
    <s v="13-257"/>
    <n v="4001"/>
    <x v="18"/>
    <n v="3"/>
    <n v="10.949996948242188"/>
    <n v="21.29998779296875"/>
    <n v="3"/>
    <n v="0.14903716499975417"/>
    <n v="78"/>
    <n v="0.10498249645195783"/>
    <n v="11"/>
    <n v="8.0209814347321759E-2"/>
    <n v="9.6968653535598956E-2"/>
    <n v="8.0138429163588709E-3"/>
    <n v="6.0813507736073538E-2"/>
    <n v="1.3930331910226353E-2"/>
    <n v="14.365809364479084"/>
    <n v="73"/>
    <n v="1"/>
    <n v="1"/>
    <s v="Top100"/>
    <n v="1"/>
    <n v="1"/>
    <n v="1"/>
    <n v="1.2"/>
    <n v="1"/>
    <x v="10"/>
  </r>
  <r>
    <x v="19"/>
    <n v="4021021"/>
    <s v="13-257"/>
    <n v="4001"/>
    <x v="18"/>
    <n v="4"/>
    <n v="9.4499969482421875"/>
    <n v="20.699996948242188"/>
    <n v="2"/>
    <n v="0.12147691499922075"/>
    <n v="157"/>
    <n v="0.10498249645195783"/>
    <n v="11"/>
    <n v="8.0209814347321759E-2"/>
    <n v="9.6968653535598956E-2"/>
    <n v="8.0138429163588709E-3"/>
    <n v="3.3253257735540123E-2"/>
    <n v="9.796294410146341E-3"/>
    <n v="10.102537317948778"/>
    <n v="125"/>
    <n v="2"/>
    <n v="5"/>
    <s v="Top150"/>
    <n v="1"/>
    <n v="1"/>
    <n v="1"/>
    <n v="1"/>
    <n v="0"/>
    <x v="3"/>
  </r>
  <r>
    <x v="19"/>
    <n v="4021021"/>
    <s v="13-257"/>
    <n v="4001"/>
    <x v="18"/>
    <n v="6"/>
    <n v="6"/>
    <n v="11"/>
    <n v="1"/>
    <n v="2.1779999999807842E-2"/>
    <n v="525"/>
    <n v="0.10498249645195783"/>
    <n v="11"/>
    <n v="8.0209814347321759E-2"/>
    <n v="9.6968653535598956E-2"/>
    <n v="8.0138429163588709E-3"/>
    <n v="-6.6443657263872788E-2"/>
    <n v="-5.1582428397655951E-3"/>
    <n v="-5.3194951684792766"/>
    <n v="387"/>
    <n v="3"/>
    <n v="20"/>
    <s v="."/>
    <n v="1"/>
    <n v="0"/>
    <n v="0"/>
    <n v="0"/>
    <n v="0"/>
    <x v="5"/>
  </r>
  <r>
    <x v="16"/>
    <n v="4021351"/>
    <s v="."/>
    <n v="4001"/>
    <x v="18"/>
    <n v="2"/>
    <n v="10.549995422363281"/>
    <n v="18"/>
    <n v="3"/>
    <n v="0.10254599999916536"/>
    <n v="244"/>
    <n v="9.9058132742342403E-2"/>
    <n v="14"/>
    <n v="8.0209814347321759E-2"/>
    <n v="9.6968653535598956E-2"/>
    <n v="2.089479206743447E-3"/>
    <n v="2.0246706445100154E-2"/>
    <n v="4.2906934908110914E-3"/>
    <n v="4.4248252753513793"/>
    <n v="192"/>
    <n v="1"/>
    <n v="6"/>
    <s v="Top200"/>
    <n v="0"/>
    <n v="0"/>
    <n v="1"/>
    <n v="1.2"/>
    <n v="0"/>
    <x v="0"/>
  </r>
  <r>
    <x v="16"/>
    <n v="4021351"/>
    <s v="."/>
    <n v="4001"/>
    <x v="18"/>
    <n v="5"/>
    <n v="9.4499969482421875"/>
    <n v="16.5"/>
    <n v="1"/>
    <n v="7.7182874999380147E-2"/>
    <n v="368"/>
    <n v="9.9058132742342403E-2"/>
    <n v="14"/>
    <n v="8.0209814347321759E-2"/>
    <n v="9.6968653535598956E-2"/>
    <n v="2.089479206743447E-3"/>
    <n v="-5.1164185546850594E-3"/>
    <n v="4.8622474084330928E-4"/>
    <n v="0.50142465953165716"/>
    <n v="266"/>
    <n v="2"/>
    <n v="12"/>
    <s v="."/>
    <n v="0"/>
    <n v="0"/>
    <n v="1"/>
    <n v="0"/>
    <n v="0"/>
    <x v="5"/>
  </r>
  <r>
    <x v="16"/>
    <n v="4021351"/>
    <s v="."/>
    <n v="4001"/>
    <x v="18"/>
    <n v="3"/>
    <n v="9.8499984741210937"/>
    <n v="15.799995422363281"/>
    <n v="1"/>
    <n v="7.3768619999100338E-2"/>
    <n v="387"/>
    <n v="9.9058132742342403E-2"/>
    <n v="14"/>
    <n v="8.0209814347321759E-2"/>
    <n v="9.6968653535598956E-2"/>
    <n v="2.089479206743447E-3"/>
    <n v="-8.5306735549648682E-3"/>
    <n v="-2.5913509198661989E-5"/>
    <n v="-2.6723593918057932E-2"/>
    <n v="280"/>
    <n v="3"/>
    <n v="16"/>
    <s v="."/>
    <n v="0"/>
    <n v="0"/>
    <n v="0"/>
    <n v="0"/>
    <n v="0"/>
    <x v="8"/>
  </r>
  <r>
    <x v="16"/>
    <n v="4021351"/>
    <s v="."/>
    <n v="4001"/>
    <x v="18"/>
    <n v="4"/>
    <n v="8"/>
    <n v="16.5"/>
    <n v="1"/>
    <n v="6.5339999999196152E-2"/>
    <n v="422"/>
    <n v="9.9058132742342403E-2"/>
    <n v="14"/>
    <n v="8.0209814347321759E-2"/>
    <n v="9.6968653535598956E-2"/>
    <n v="2.089479206743447E-3"/>
    <n v="-1.6959293554869054E-2"/>
    <n v="-1.2902065091842897E-3"/>
    <n v="-1.3305397797553529"/>
    <n v="306"/>
    <n v="4"/>
    <n v="18"/>
    <s v="."/>
    <n v="0"/>
    <n v="0"/>
    <n v="0"/>
    <n v="0"/>
    <n v="0"/>
    <x v="8"/>
  </r>
  <r>
    <x v="16"/>
    <n v="4021351"/>
    <s v="."/>
    <n v="4001"/>
    <x v="18"/>
    <n v="6"/>
    <n v="6.9499969482421875"/>
    <n v="7.3999977111816406"/>
    <n v="1"/>
    <n v="1.1417459999961466E-2"/>
    <n v="540"/>
    <n v="9.9058132742342403E-2"/>
    <n v="14"/>
    <n v="8.0209814347321759E-2"/>
    <n v="9.6968653535598956E-2"/>
    <n v="2.089479206743447E-3"/>
    <n v="-7.0881833554103726E-2"/>
    <n v="-9.3785875090694904E-3"/>
    <n v="-9.6717724410048032"/>
    <n v="458"/>
    <n v="5"/>
    <n v="21"/>
    <s v="."/>
    <n v="0"/>
    <n v="0"/>
    <n v="0"/>
    <n v="0"/>
    <n v="0"/>
    <x v="8"/>
  </r>
  <r>
    <x v="10"/>
    <n v="3406"/>
    <s v="."/>
    <n v="98"/>
    <x v="19"/>
    <n v="6"/>
    <n v="13.899993896484375"/>
    <n v="19.5"/>
    <n v="3"/>
    <n v="0.15856424999947194"/>
    <n v="59"/>
    <n v="9.6163083022322418E-2"/>
    <n v="18"/>
    <n v="0.10694891038408673"/>
    <n v="9.6968653535598956E-2"/>
    <n v="-8.0557051327653784E-4"/>
    <n v="5.2420910128661749E-2"/>
    <n v="7.3797942113333383E-3"/>
    <n v="7.6104946725119591"/>
    <n v="154"/>
    <n v="1"/>
    <n v="5"/>
    <s v="Top200"/>
    <n v="0"/>
    <n v="1"/>
    <n v="1"/>
    <n v="1.2"/>
    <n v="0"/>
    <x v="2"/>
  </r>
  <r>
    <x v="10"/>
    <n v="3406"/>
    <s v="."/>
    <n v="98"/>
    <x v="19"/>
    <n v="3"/>
    <n v="13"/>
    <n v="19.699996948242188"/>
    <n v="1"/>
    <n v="0.15135509999890928"/>
    <n v="71"/>
    <n v="9.6163083022322418E-2"/>
    <n v="18"/>
    <n v="0.10694891038408673"/>
    <n v="9.6968653535598956E-2"/>
    <n v="-8.0557051327653784E-4"/>
    <n v="4.5211760128099091E-2"/>
    <n v="6.2984217112489402E-3"/>
    <n v="6.4953172820293679"/>
    <n v="164"/>
    <n v="2"/>
    <n v="6"/>
    <s v="Top200"/>
    <n v="0"/>
    <n v="0"/>
    <n v="1"/>
    <n v="0"/>
    <n v="0"/>
    <x v="5"/>
  </r>
  <r>
    <x v="10"/>
    <n v="3406"/>
    <s v="."/>
    <n v="98"/>
    <x v="19"/>
    <n v="4"/>
    <n v="12.899993896484375"/>
    <n v="18.099990844726563"/>
    <n v="2"/>
    <n v="0.12678506999873207"/>
    <n v="138"/>
    <n v="9.6163083022322418E-2"/>
    <n v="18"/>
    <n v="0.10694891038408673"/>
    <n v="9.6968653535598956E-2"/>
    <n v="-8.0557051327653784E-4"/>
    <n v="2.0641730127921878E-2"/>
    <n v="2.6129172112223592E-3"/>
    <n v="2.6945998690835795"/>
    <n v="214"/>
    <n v="3"/>
    <n v="9"/>
    <s v="."/>
    <n v="0"/>
    <n v="0"/>
    <n v="0"/>
    <n v="1"/>
    <n v="0"/>
    <x v="5"/>
  </r>
  <r>
    <x v="10"/>
    <n v="3406"/>
    <s v="."/>
    <n v="98"/>
    <x v="19"/>
    <n v="2"/>
    <n v="11.399993896484375"/>
    <n v="17.5"/>
    <n v="1"/>
    <n v="0.10473749999982829"/>
    <n v="231"/>
    <n v="9.6163083022322418E-2"/>
    <n v="18"/>
    <n v="0.10694891038408673"/>
    <n v="9.6968653535598956E-2"/>
    <n v="-8.0557051327653784E-4"/>
    <n v="-1.4058398709819037E-3"/>
    <n v="-6.9421828861320823E-4"/>
    <n v="-0.71592031373143494"/>
    <n v="298"/>
    <n v="4"/>
    <n v="16"/>
    <s v="."/>
    <n v="0"/>
    <n v="0"/>
    <n v="0"/>
    <n v="0"/>
    <n v="0"/>
    <x v="8"/>
  </r>
  <r>
    <x v="10"/>
    <n v="3406"/>
    <s v="."/>
    <n v="98"/>
    <x v="19"/>
    <n v="5"/>
    <n v="11.899993896484375"/>
    <n v="15.599998474121094"/>
    <n v="2"/>
    <n v="8.6879519999456534E-2"/>
    <n v="328"/>
    <n v="9.6163083022322418E-2"/>
    <n v="18"/>
    <n v="0.10694891038408673"/>
    <n v="9.6968653535598956E-2"/>
    <n v="-8.0557051327653784E-4"/>
    <n v="-1.9263819871353657E-2"/>
    <n v="-3.3729152886689713E-3"/>
    <n v="-3.4783563199943912"/>
    <n v="351"/>
    <n v="5"/>
    <n v="23"/>
    <s v="."/>
    <n v="0"/>
    <n v="0"/>
    <n v="0"/>
    <n v="1"/>
    <n v="0"/>
    <x v="5"/>
  </r>
  <r>
    <x v="30"/>
    <n v="13021061"/>
    <s v="13-253"/>
    <n v="13001"/>
    <x v="19"/>
    <n v="1"/>
    <n v="13.899993896484375"/>
    <n v="20.699996948242188"/>
    <n v="2"/>
    <n v="0.17868032999831485"/>
    <n v="32"/>
    <n v="9.7802128447300588E-2"/>
    <n v="15"/>
    <n v="0.10694891038408673"/>
    <n v="9.6968653535598956E-2"/>
    <n v="8.3347491170163157E-4"/>
    <n v="7.0897944702526486E-2"/>
    <n v="1.1134776652399951E-2"/>
    <n v="11.482861983137852"/>
    <n v="105"/>
    <n v="1"/>
    <n v="2"/>
    <s v="Top150"/>
    <n v="0"/>
    <n v="1"/>
    <n v="1"/>
    <n v="1"/>
    <n v="0"/>
    <x v="6"/>
  </r>
  <r>
    <x v="30"/>
    <n v="13021061"/>
    <s v="13-253"/>
    <n v="13001"/>
    <x v="19"/>
    <n v="6"/>
    <n v="13"/>
    <n v="18.199996948242187"/>
    <n v="2"/>
    <n v="0.12918359999821405"/>
    <n v="128"/>
    <n v="9.7802128447300588E-2"/>
    <n v="15"/>
    <n v="0.10694891038408673"/>
    <n v="9.6968653535598956E-2"/>
    <n v="8.3347491170163157E-4"/>
    <n v="2.1401214702425689E-2"/>
    <n v="3.7102671523848323E-3"/>
    <n v="3.8262541729763484"/>
    <n v="198"/>
    <n v="2"/>
    <n v="9"/>
    <s v="Top200"/>
    <n v="0"/>
    <n v="0"/>
    <n v="1"/>
    <n v="1"/>
    <n v="0"/>
    <x v="9"/>
  </r>
  <r>
    <x v="30"/>
    <n v="13021061"/>
    <s v="13-253"/>
    <n v="13001"/>
    <x v="19"/>
    <n v="4"/>
    <n v="12.899993896484375"/>
    <n v="17.699996948242188"/>
    <n v="3"/>
    <n v="0.1212432299998909"/>
    <n v="158"/>
    <n v="9.7802128447300588E-2"/>
    <n v="15"/>
    <n v="0.10694891038408673"/>
    <n v="9.6968653535598956E-2"/>
    <n v="8.3347491170163157E-4"/>
    <n v="1.346084470410254E-2"/>
    <n v="2.5192116526363598E-3"/>
    <n v="2.5979649719602547"/>
    <n v="216"/>
    <n v="3"/>
    <n v="10"/>
    <s v="."/>
    <n v="0"/>
    <n v="0"/>
    <n v="0"/>
    <n v="1.2"/>
    <n v="0"/>
    <x v="4"/>
  </r>
  <r>
    <x v="30"/>
    <n v="13021061"/>
    <s v="13-253"/>
    <n v="13001"/>
    <x v="19"/>
    <n v="2"/>
    <n v="12.299995422363281"/>
    <n v="17.5"/>
    <n v="2"/>
    <n v="0.11300624999967113"/>
    <n v="199"/>
    <n v="9.7802128447300588E-2"/>
    <n v="15"/>
    <n v="0.10694891038408673"/>
    <n v="9.6968653535598956E-2"/>
    <n v="8.3347491170163157E-4"/>
    <n v="5.2238647038827662E-3"/>
    <n v="1.283664652603394E-3"/>
    <n v="1.3237934175626533"/>
    <n v="247"/>
    <n v="4"/>
    <n v="12"/>
    <s v="."/>
    <n v="0"/>
    <n v="0"/>
    <n v="0"/>
    <n v="1"/>
    <n v="0"/>
    <x v="5"/>
  </r>
  <r>
    <x v="30"/>
    <n v="13021061"/>
    <s v="13-253"/>
    <n v="13001"/>
    <x v="19"/>
    <n v="5"/>
    <n v="12.399993896484375"/>
    <n v="11.199996948242188"/>
    <n v="1"/>
    <n v="4.6663679999710439E-2"/>
    <n v="482"/>
    <n v="9.7802128447300588E-2"/>
    <n v="15"/>
    <n v="0.10694891038408673"/>
    <n v="9.6968653535598956E-2"/>
    <n v="8.3347491170163157E-4"/>
    <n v="-6.1118705296077921E-2"/>
    <n v="-8.66772084739071E-3"/>
    <n v="-8.9386833078058903"/>
    <n v="453"/>
    <n v="5"/>
    <n v="21"/>
    <s v="."/>
    <n v="0"/>
    <n v="0"/>
    <n v="0"/>
    <n v="0"/>
    <n v="0"/>
    <x v="8"/>
  </r>
  <r>
    <x v="30"/>
    <n v="13021061"/>
    <s v="13-253"/>
    <n v="13001"/>
    <x v="19"/>
    <n v="3"/>
    <n v="11.099998474121094"/>
    <n v="11.099998474121094"/>
    <n v="1"/>
    <n v="4.1028929999811226E-2"/>
    <n v="495"/>
    <n v="9.7802128447300588E-2"/>
    <n v="15"/>
    <n v="0.10694891038408673"/>
    <n v="9.6968653535598956E-2"/>
    <n v="8.3347491170163157E-4"/>
    <n v="-6.6753455295977135E-2"/>
    <n v="-9.5129333473755913E-3"/>
    <n v="-9.8103180775663965"/>
    <n v="460"/>
    <n v="6"/>
    <n v="22"/>
    <s v="."/>
    <n v="0"/>
    <n v="0"/>
    <n v="0"/>
    <n v="0"/>
    <n v="0"/>
    <x v="8"/>
  </r>
  <r>
    <x v="17"/>
    <n v="13021791"/>
    <s v="."/>
    <n v="13001"/>
    <x v="19"/>
    <n v="2"/>
    <n v="12"/>
    <n v="22.199996948242188"/>
    <n v="2"/>
    <n v="0.1774223999982496"/>
    <n v="34"/>
    <n v="7.9478919434443407E-2"/>
    <n v="28"/>
    <n v="0.10694891038408673"/>
    <n v="9.6968653535598956E-2"/>
    <n v="-1.7489734101155549E-2"/>
    <n v="8.7963223715318423E-2"/>
    <n v="2.7006430966044336E-3"/>
    <n v="2.7850681618601403"/>
    <n v="213"/>
    <n v="1"/>
    <n v="3"/>
    <s v="."/>
    <n v="0"/>
    <n v="1"/>
    <n v="1"/>
    <n v="1"/>
    <n v="0"/>
    <x v="6"/>
  </r>
  <r>
    <x v="17"/>
    <n v="13021791"/>
    <s v="."/>
    <n v="13001"/>
    <x v="19"/>
    <n v="4"/>
    <n v="12"/>
    <n v="18.199996948242187"/>
    <n v="3"/>
    <n v="0.11924639999961073"/>
    <n v="170"/>
    <n v="7.9478919434443407E-2"/>
    <n v="28"/>
    <n v="0.10694891038408673"/>
    <n v="9.6968653535598956E-2"/>
    <n v="-1.7489734101155549E-2"/>
    <n v="2.9787223716679551E-2"/>
    <n v="-6.0257569031913977E-3"/>
    <n v="-6.2141286730141436"/>
    <n v="404"/>
    <n v="2"/>
    <n v="6"/>
    <s v="."/>
    <n v="0"/>
    <n v="0"/>
    <n v="1"/>
    <n v="1.2"/>
    <n v="0"/>
    <x v="0"/>
  </r>
  <r>
    <x v="17"/>
    <n v="13021791"/>
    <s v="."/>
    <n v="13001"/>
    <x v="19"/>
    <n v="5"/>
    <n v="11.899993896484375"/>
    <n v="18"/>
    <n v="2"/>
    <n v="0.11566799999945943"/>
    <n v="187"/>
    <n v="7.9478919434443407E-2"/>
    <n v="28"/>
    <n v="0.10694891038408673"/>
    <n v="9.6968653535598956E-2"/>
    <n v="-1.7489734101155549E-2"/>
    <n v="2.6208823716528246E-2"/>
    <n v="-6.5625169032140929E-3"/>
    <n v="-6.7676683793540287"/>
    <n v="421"/>
    <n v="3"/>
    <n v="8"/>
    <s v="."/>
    <n v="0"/>
    <n v="0"/>
    <n v="0"/>
    <n v="1"/>
    <n v="0"/>
    <x v="5"/>
  </r>
  <r>
    <x v="17"/>
    <n v="13021791"/>
    <s v="."/>
    <n v="13001"/>
    <x v="19"/>
    <n v="1"/>
    <n v="12.899993896484375"/>
    <n v="16.5"/>
    <n v="2"/>
    <n v="0.10536074999981793"/>
    <n v="228"/>
    <n v="7.9478919434443407E-2"/>
    <n v="28"/>
    <n v="0.10694891038408673"/>
    <n v="9.6968653535598956E-2"/>
    <n v="-1.7489734101155549E-2"/>
    <n v="1.5901573716886747E-2"/>
    <n v="-8.1086044031603178E-3"/>
    <n v="-8.3620882702919062"/>
    <n v="443"/>
    <n v="4"/>
    <n v="12"/>
    <s v="."/>
    <n v="0"/>
    <n v="0"/>
    <n v="0"/>
    <n v="1"/>
    <n v="0"/>
    <x v="5"/>
  </r>
  <r>
    <x v="17"/>
    <n v="13021791"/>
    <s v="."/>
    <n v="13001"/>
    <x v="19"/>
    <n v="3"/>
    <n v="9.399993896484375"/>
    <n v="11.099998474121094"/>
    <n v="1"/>
    <n v="3.4745219999877008E-2"/>
    <n v="509"/>
    <n v="7.9478919434443407E-2"/>
    <n v="28"/>
    <n v="0.10694891038408673"/>
    <n v="9.6968653535598956E-2"/>
    <n v="-1.7489734101155549E-2"/>
    <n v="-5.4713956283054158E-2"/>
    <n v="-1.8700933903151452E-2"/>
    <n v="-19.285545608082515"/>
    <n v="528"/>
    <n v="5"/>
    <n v="22"/>
    <s v="."/>
    <n v="0"/>
    <n v="0"/>
    <n v="0"/>
    <n v="0"/>
    <n v="0"/>
    <x v="8"/>
  </r>
  <r>
    <x v="17"/>
    <n v="13021791"/>
    <s v="."/>
    <n v="13001"/>
    <x v="19"/>
    <n v="6"/>
    <n v="1.6499996185302734"/>
    <n v="2.5"/>
    <n v="2"/>
    <n v="3.0937499999694751E-4"/>
    <n v="564"/>
    <n v="7.9478919434443407E-2"/>
    <n v="28"/>
    <n v="0.10694891038408673"/>
    <n v="9.6968653535598956E-2"/>
    <n v="-1.7489734101155549E-2"/>
    <n v="-8.9149801282934218E-2"/>
    <n v="-2.3866310653133462E-2"/>
    <n v="-24.612397700636016"/>
    <n v="545"/>
    <n v="6"/>
    <n v="25"/>
    <s v="."/>
    <n v="0"/>
    <n v="0"/>
    <n v="0"/>
    <n v="1"/>
    <n v="0"/>
    <x v="5"/>
  </r>
  <r>
    <x v="4"/>
    <n v="13027771"/>
    <s v="13-240"/>
    <n v="13001"/>
    <x v="19"/>
    <n v="3"/>
    <n v="14.299995422363281"/>
    <n v="19.5"/>
    <n v="2"/>
    <n v="0.16312724999988859"/>
    <n v="52"/>
    <n v="9.3022092243769838E-2"/>
    <n v="21"/>
    <n v="0.10694891038408673"/>
    <n v="9.6968653535598956E-2"/>
    <n v="-3.9465612918291176E-3"/>
    <n v="6.0124900907630979E-2"/>
    <n v="6.650798361047176E-3"/>
    <n v="6.8587096123857663"/>
    <n v="161"/>
    <n v="1"/>
    <n v="1"/>
    <s v="Top200"/>
    <n v="0"/>
    <n v="1"/>
    <n v="1"/>
    <n v="1"/>
    <n v="0"/>
    <x v="6"/>
  </r>
  <r>
    <x v="4"/>
    <n v="13027771"/>
    <s v="13-240"/>
    <n v="13001"/>
    <x v="19"/>
    <n v="1"/>
    <n v="11.399993896484375"/>
    <n v="21.5"/>
    <n v="2"/>
    <n v="0.15808949999882316"/>
    <n v="61"/>
    <n v="9.3022092243769838E-2"/>
    <n v="21"/>
    <n v="0.10694891038408673"/>
    <n v="9.6968653535598956E-2"/>
    <n v="-3.9465612918291176E-3"/>
    <n v="5.5087150906565546E-2"/>
    <n v="5.8951358608873624E-3"/>
    <n v="6.0794242736629842"/>
    <n v="168"/>
    <n v="2"/>
    <n v="2"/>
    <s v="Top200"/>
    <n v="0"/>
    <n v="1"/>
    <n v="1"/>
    <n v="1"/>
    <n v="0"/>
    <x v="6"/>
  </r>
  <r>
    <x v="4"/>
    <n v="13027771"/>
    <s v="13-240"/>
    <n v="13001"/>
    <x v="19"/>
    <n v="2"/>
    <n v="12"/>
    <n v="20.599990844726562"/>
    <n v="3"/>
    <n v="0.1527695999993739"/>
    <n v="68"/>
    <n v="9.3022092243769838E-2"/>
    <n v="21"/>
    <n v="0.10694891038408673"/>
    <n v="9.6968653535598956E-2"/>
    <n v="-3.9465612918291176E-3"/>
    <n v="4.9767250907116284E-2"/>
    <n v="5.0971508609699723E-3"/>
    <n v="5.2564933874210347"/>
    <n v="178"/>
    <n v="3"/>
    <n v="3"/>
    <s v="Top200"/>
    <n v="0"/>
    <n v="1"/>
    <n v="0"/>
    <n v="1.2"/>
    <n v="0"/>
    <x v="0"/>
  </r>
  <r>
    <x v="4"/>
    <n v="13027771"/>
    <s v="13-240"/>
    <n v="13001"/>
    <x v="19"/>
    <n v="6"/>
    <n v="12.5"/>
    <n v="16.399993896484375"/>
    <n v="3"/>
    <n v="0.10085999999955675"/>
    <n v="260"/>
    <n v="9.3022092243769838E-2"/>
    <n v="21"/>
    <n v="0.10694891038408673"/>
    <n v="9.6968653535598956E-2"/>
    <n v="-3.9465612918291176E-3"/>
    <n v="-2.1423490927008626E-3"/>
    <n v="-2.6892891390025999E-3"/>
    <n v="-2.7733592670906919"/>
    <n v="333"/>
    <n v="4"/>
    <n v="13"/>
    <s v="."/>
    <n v="0"/>
    <n v="0"/>
    <n v="0"/>
    <n v="1.2"/>
    <n v="0"/>
    <x v="4"/>
  </r>
  <r>
    <x v="4"/>
    <n v="13027771"/>
    <s v="13-240"/>
    <n v="13001"/>
    <x v="19"/>
    <n v="4"/>
    <n v="11.399993896484375"/>
    <n v="15.699996948242188"/>
    <n v="2"/>
    <n v="8.4299579999424168E-2"/>
    <n v="336"/>
    <n v="9.3022092243769838E-2"/>
    <n v="21"/>
    <n v="0.10694891038408673"/>
    <n v="9.6968653535598956E-2"/>
    <n v="-3.9465612918291176E-3"/>
    <n v="-1.8702769092833443E-2"/>
    <n v="-5.1733521390224871E-3"/>
    <n v="-5.3350768010027645"/>
    <n v="388"/>
    <n v="5"/>
    <n v="20"/>
    <s v="."/>
    <n v="0"/>
    <n v="0"/>
    <n v="0"/>
    <n v="1"/>
    <n v="0"/>
    <x v="5"/>
  </r>
  <r>
    <x v="4"/>
    <n v="13027771"/>
    <s v="13-240"/>
    <n v="13001"/>
    <x v="19"/>
    <n v="5"/>
    <n v="10.399993896484375"/>
    <n v="15.899993896484375"/>
    <n v="3"/>
    <n v="7.8876719999243505E-2"/>
    <n v="363"/>
    <n v="9.3022092243769838E-2"/>
    <n v="21"/>
    <n v="0.10694891038408673"/>
    <n v="9.6968653535598956E-2"/>
    <n v="-3.9465612918291176E-3"/>
    <n v="-2.4125629093014106E-2"/>
    <n v="-5.9867811390495861E-3"/>
    <n v="-6.1739344837367778"/>
    <n v="402"/>
    <n v="6"/>
    <n v="22"/>
    <s v="."/>
    <n v="0"/>
    <n v="0"/>
    <n v="0"/>
    <n v="1.2"/>
    <n v="0"/>
    <x v="4"/>
  </r>
  <r>
    <x v="7"/>
    <n v="13027791"/>
    <s v="13-241"/>
    <n v="13001"/>
    <x v="19"/>
    <n v="2"/>
    <n v="12.399993896484375"/>
    <n v="19.199996948242187"/>
    <n v="3"/>
    <n v="0.13713407999966876"/>
    <n v="103"/>
    <n v="8.3757013329441451E-2"/>
    <n v="26"/>
    <n v="0.10694891038408673"/>
    <n v="9.6968653535598956E-2"/>
    <n v="-1.3211640206157504E-2"/>
    <n v="4.3396809821739532E-2"/>
    <n v="-1.4174626504335729E-3"/>
    <n v="-1.4617740875541771"/>
    <n v="310"/>
    <n v="1"/>
    <n v="4"/>
    <s v="."/>
    <n v="0"/>
    <n v="1"/>
    <n v="1"/>
    <n v="1.2"/>
    <n v="0"/>
    <x v="2"/>
  </r>
  <r>
    <x v="7"/>
    <n v="13027791"/>
    <s v="13-241"/>
    <n v="13001"/>
    <x v="19"/>
    <n v="5"/>
    <n v="11.199996948242188"/>
    <n v="17.29998779296875"/>
    <n v="3"/>
    <n v="0.10056143999918277"/>
    <n v="261"/>
    <n v="8.3757013329441451E-2"/>
    <n v="26"/>
    <n v="0.10694891038408673"/>
    <n v="9.6968653535598956E-2"/>
    <n v="-1.3211640206157504E-2"/>
    <n v="6.8241698212535423E-3"/>
    <n v="-6.9033586505064708E-3"/>
    <n v="-7.1191652135007955"/>
    <n v="423"/>
    <n v="2"/>
    <n v="12"/>
    <s v="."/>
    <n v="0"/>
    <n v="0"/>
    <n v="1"/>
    <n v="1.2"/>
    <n v="0"/>
    <x v="0"/>
  </r>
  <r>
    <x v="7"/>
    <n v="13027791"/>
    <s v="13-241"/>
    <n v="13001"/>
    <x v="19"/>
    <n v="3"/>
    <n v="10.899993896484375"/>
    <n v="16.599990844726562"/>
    <n v="2"/>
    <n v="9.0108119999968039E-2"/>
    <n v="314"/>
    <n v="8.3757013329441451E-2"/>
    <n v="26"/>
    <n v="0.10694891038408673"/>
    <n v="9.6968653535598956E-2"/>
    <n v="-1.3211640206157504E-2"/>
    <n v="-3.6291501779611851E-3"/>
    <n v="-8.4713566503886797E-3"/>
    <n v="-8.7361805506340158"/>
    <n v="451"/>
    <n v="3"/>
    <n v="15"/>
    <s v="."/>
    <n v="0"/>
    <n v="0"/>
    <n v="0"/>
    <n v="1"/>
    <n v="0"/>
    <x v="5"/>
  </r>
  <r>
    <x v="7"/>
    <n v="13027791"/>
    <s v="13-241"/>
    <n v="13001"/>
    <x v="19"/>
    <n v="6"/>
    <n v="10.699996948242188"/>
    <n v="15.899993896484375"/>
    <n v="1"/>
    <n v="8.115200999964145E-2"/>
    <n v="350"/>
    <n v="8.3757013329441451E-2"/>
    <n v="26"/>
    <n v="0.10694891038408673"/>
    <n v="9.6968653535598956E-2"/>
    <n v="-1.3211640206157504E-2"/>
    <n v="-1.2585260178287774E-2"/>
    <n v="-9.8147731504376681E-3"/>
    <n v="-10.121593723929028"/>
    <n v="462"/>
    <n v="4"/>
    <n v="18"/>
    <s v="."/>
    <n v="0"/>
    <n v="0"/>
    <n v="0"/>
    <n v="0"/>
    <n v="0"/>
    <x v="8"/>
  </r>
  <r>
    <x v="7"/>
    <n v="13027791"/>
    <s v="13-241"/>
    <n v="13001"/>
    <x v="19"/>
    <n v="1"/>
    <n v="8.899993896484375"/>
    <n v="8.1999969482421875"/>
    <n v="1"/>
    <n v="1.795307999987017E-2"/>
    <n v="533"/>
    <n v="8.3757013329441451E-2"/>
    <n v="26"/>
    <n v="0.10694891038408673"/>
    <n v="9.6968653535598956E-2"/>
    <n v="-1.3211640206157504E-2"/>
    <n v="-7.5784190178059055E-2"/>
    <n v="-1.9294612650403359E-2"/>
    <n v="-19.897783404118275"/>
    <n v="531"/>
    <n v="5"/>
    <n v="24"/>
    <s v="."/>
    <n v="0"/>
    <n v="0"/>
    <n v="0"/>
    <n v="0"/>
    <n v="0"/>
    <x v="8"/>
  </r>
  <r>
    <x v="5"/>
    <n v="13027881"/>
    <s v="13-251"/>
    <n v="13001"/>
    <x v="19"/>
    <n v="3"/>
    <n v="13"/>
    <n v="22"/>
    <n v="3"/>
    <n v="0.18875999999909254"/>
    <n v="22"/>
    <n v="0.10877580200348418"/>
    <n v="7"/>
    <n v="0.10694891038408673"/>
    <n v="9.6968653535598956E-2"/>
    <n v="1.180714846788522E-2"/>
    <n v="7.0003941147120594E-2"/>
    <n v="1.758488025279922E-2"/>
    <n v="18.134602896536549"/>
    <n v="36"/>
    <n v="1"/>
    <n v="2"/>
    <s v="Top50"/>
    <n v="1"/>
    <n v="1"/>
    <n v="1"/>
    <n v="1.2"/>
    <n v="1"/>
    <x v="10"/>
  </r>
  <r>
    <x v="5"/>
    <n v="13027881"/>
    <s v="13-251"/>
    <n v="13001"/>
    <x v="19"/>
    <n v="1"/>
    <n v="12.299995422363281"/>
    <n v="18.79998779296875"/>
    <n v="3"/>
    <n v="0.13041935999899579"/>
    <n v="126"/>
    <n v="0.10877580200348418"/>
    <n v="7"/>
    <n v="0.10694891038408673"/>
    <n v="9.6968653535598956E-2"/>
    <n v="1.180714846788522E-2"/>
    <n v="1.1663301147023838E-2"/>
    <n v="8.8337842527847071E-3"/>
    <n v="9.109938037390263"/>
    <n v="137"/>
    <n v="2"/>
    <n v="9"/>
    <s v="Top150"/>
    <n v="1"/>
    <n v="0"/>
    <n v="1"/>
    <n v="1.2"/>
    <n v="0"/>
    <x v="2"/>
  </r>
  <r>
    <x v="5"/>
    <n v="13027881"/>
    <s v="13-251"/>
    <n v="13001"/>
    <x v="19"/>
    <n v="2"/>
    <n v="12.699996948242188"/>
    <n v="18"/>
    <n v="2"/>
    <n v="0.1234439999998358"/>
    <n v="153"/>
    <n v="0.10877580200348418"/>
    <n v="7"/>
    <n v="0.10694891038408673"/>
    <n v="9.6968653535598956E-2"/>
    <n v="1.180714846788522E-2"/>
    <n v="4.6879411478638472E-3"/>
    <n v="7.7874802529107083E-3"/>
    <n v="8.0309254268976549"/>
    <n v="147"/>
    <n v="3"/>
    <n v="11"/>
    <s v="Top150"/>
    <n v="1"/>
    <n v="0"/>
    <n v="0"/>
    <n v="1"/>
    <n v="0"/>
    <x v="9"/>
  </r>
  <r>
    <x v="5"/>
    <n v="13027881"/>
    <s v="13-251"/>
    <n v="13001"/>
    <x v="19"/>
    <n v="5"/>
    <n v="12.199996948242188"/>
    <n v="15.099998474121094"/>
    <n v="3"/>
    <n v="8.3451659999809635E-2"/>
    <n v="340"/>
    <n v="0.10877580200348418"/>
    <n v="7"/>
    <n v="0.10694891038408673"/>
    <n v="9.6968653535598956E-2"/>
    <n v="1.180714846788522E-2"/>
    <n v="-3.5304398852162314E-2"/>
    <n v="1.7886292529067848E-3"/>
    <n v="1.8445437651149261"/>
    <n v="236"/>
    <n v="4"/>
    <n v="16"/>
    <s v="."/>
    <n v="1"/>
    <n v="0"/>
    <n v="0"/>
    <n v="1.2"/>
    <n v="0"/>
    <x v="0"/>
  </r>
  <r>
    <x v="5"/>
    <n v="13027881"/>
    <s v="13-251"/>
    <n v="13001"/>
    <x v="19"/>
    <n v="6"/>
    <n v="10.599998474121094"/>
    <n v="15.799995422363281"/>
    <n v="3"/>
    <n v="7.9385519999959797E-2"/>
    <n v="358"/>
    <n v="0.10877580200348418"/>
    <n v="7"/>
    <n v="0.10694891038408673"/>
    <n v="9.6968653535598956E-2"/>
    <n v="1.180714846788522E-2"/>
    <n v="-3.9370538852012152E-2"/>
    <n v="1.1787082529293091E-3"/>
    <n v="1.2155559657189463"/>
    <n v="250"/>
    <n v="5"/>
    <n v="17"/>
    <s v="."/>
    <n v="1"/>
    <n v="0"/>
    <n v="0"/>
    <n v="1.2"/>
    <n v="0"/>
    <x v="0"/>
  </r>
  <r>
    <x v="5"/>
    <n v="13027881"/>
    <s v="13-251"/>
    <n v="13001"/>
    <x v="19"/>
    <n v="4"/>
    <n v="9"/>
    <n v="14"/>
    <n v="2"/>
    <n v="5.2919999999630818E-2"/>
    <n v="463"/>
    <n v="0.10877580200348418"/>
    <n v="7"/>
    <n v="0.10694891038408673"/>
    <n v="9.6968653535598956E-2"/>
    <n v="1.180714846788522E-2"/>
    <n v="-6.5836058852341131E-2"/>
    <n v="-2.7911197471200385E-3"/>
    <n v="-2.8783732117053349"/>
    <n v="337"/>
    <n v="6"/>
    <n v="21"/>
    <s v="."/>
    <n v="1"/>
    <n v="0"/>
    <n v="0"/>
    <n v="1"/>
    <n v="0"/>
    <x v="9"/>
  </r>
  <r>
    <x v="24"/>
    <n v="13072881"/>
    <s v="."/>
    <n v="13001"/>
    <x v="19"/>
    <n v="6"/>
    <n v="12"/>
    <n v="23.79998779296875"/>
    <n v="2"/>
    <n v="0.20391839999865624"/>
    <n v="16"/>
    <n v="9.9731719532208468E-2"/>
    <n v="13"/>
    <n v="0.10694891038408673"/>
    <n v="9.6968653535598956E-2"/>
    <n v="2.7630659966095122E-3"/>
    <n v="9.420642361796E-2"/>
    <n v="1.5788803140659707E-2"/>
    <n v="16.282378443940495"/>
    <n v="56"/>
    <n v="1"/>
    <n v="1"/>
    <s v="Top100"/>
    <n v="0"/>
    <n v="1"/>
    <n v="1"/>
    <n v="1"/>
    <n v="1"/>
    <x v="3"/>
  </r>
  <r>
    <x v="24"/>
    <n v="13072881"/>
    <s v="."/>
    <n v="13001"/>
    <x v="19"/>
    <n v="1"/>
    <n v="12.199996948242188"/>
    <n v="20.099990844726563"/>
    <n v="2"/>
    <n v="0.14786765999997442"/>
    <n v="79"/>
    <n v="9.9731719532208468E-2"/>
    <n v="13"/>
    <n v="0.10694891038408673"/>
    <n v="9.6968653535598956E-2"/>
    <n v="2.7630659966095122E-3"/>
    <n v="3.815568361927818E-2"/>
    <n v="7.3811921408574333E-3"/>
    <n v="7.6119363028462219"/>
    <n v="153"/>
    <n v="2"/>
    <n v="2"/>
    <s v="Top200"/>
    <n v="0"/>
    <n v="1"/>
    <n v="1"/>
    <n v="1"/>
    <n v="0"/>
    <x v="6"/>
  </r>
  <r>
    <x v="24"/>
    <n v="13072881"/>
    <s v="."/>
    <n v="13001"/>
    <x v="19"/>
    <n v="2"/>
    <n v="12"/>
    <n v="17.399993896484375"/>
    <n v="3"/>
    <n v="0.10899359999984881"/>
    <n v="216"/>
    <n v="9.9731719532208468E-2"/>
    <n v="13"/>
    <n v="0.10694891038408673"/>
    <n v="9.6968653535598956E-2"/>
    <n v="2.7630659966095122E-3"/>
    <n v="-7.1837638084742972E-4"/>
    <n v="1.5500831408385928E-3"/>
    <n v="1.5985404399469456"/>
    <n v="243"/>
    <n v="3"/>
    <n v="6"/>
    <s v="."/>
    <n v="0"/>
    <n v="0"/>
    <n v="0"/>
    <n v="1.2"/>
    <n v="0"/>
    <x v="4"/>
  </r>
  <r>
    <x v="24"/>
    <n v="13072881"/>
    <s v="."/>
    <n v="13001"/>
    <x v="19"/>
    <n v="5"/>
    <n v="10.199996948242187"/>
    <n v="15.599998474121094"/>
    <n v="1"/>
    <n v="7.4468159999923955E-2"/>
    <n v="384"/>
    <n v="9.9731719532208468E-2"/>
    <n v="13"/>
    <n v="0.10694891038408673"/>
    <n v="9.6968653535598956E-2"/>
    <n v="2.7630659966095122E-3"/>
    <n v="-3.52438163807723E-2"/>
    <n v="-3.6287328591501377E-3"/>
    <n v="-3.7421710283086109"/>
    <n v="358"/>
    <n v="4"/>
    <n v="9"/>
    <s v="."/>
    <n v="0"/>
    <n v="0"/>
    <n v="0"/>
    <n v="0"/>
    <n v="0"/>
    <x v="8"/>
  </r>
  <r>
    <x v="24"/>
    <n v="13072881"/>
    <s v="."/>
    <n v="13001"/>
    <x v="19"/>
    <n v="4"/>
    <n v="4.7999992370605469"/>
    <n v="3.2999992370605469"/>
    <n v="2"/>
    <n v="1.5681599999908258E-3"/>
    <n v="559"/>
    <n v="9.9731719532208468E-2"/>
    <n v="13"/>
    <n v="0.10694891038408673"/>
    <n v="9.6968653535598956E-2"/>
    <n v="2.7630659966095122E-3"/>
    <n v="-0.10814381638070543"/>
    <n v="-1.4563732859140107E-2"/>
    <n v="-15.019011121767816"/>
    <n v="510"/>
    <n v="5"/>
    <n v="10"/>
    <s v="."/>
    <n v="0"/>
    <n v="0"/>
    <n v="0"/>
    <n v="1"/>
    <n v="0"/>
    <x v="5"/>
  </r>
  <r>
    <x v="3"/>
    <n v="997"/>
    <s v="."/>
    <n v="98"/>
    <x v="20"/>
    <n v="2"/>
    <n v="11.099998474121094"/>
    <n v="15.899993896484375"/>
    <n v="2"/>
    <n v="8.4185729999262549E-2"/>
    <n v="337"/>
    <n v="4.57339208466538E-2"/>
    <n v="32"/>
    <n v="9.6779860908645696E-2"/>
    <n v="9.6968653535598956E-2"/>
    <n v="-5.1234732688945156E-2"/>
    <n v="3.8640601779562009E-2"/>
    <n v="-2.4944749346432791E-2"/>
    <n v="-25.724549570315649"/>
    <n v="547"/>
    <n v="1"/>
    <n v="5"/>
    <s v="."/>
    <n v="0"/>
    <n v="1"/>
    <n v="1"/>
    <n v="1"/>
    <n v="0"/>
    <x v="6"/>
  </r>
  <r>
    <x v="3"/>
    <n v="997"/>
    <s v="."/>
    <n v="98"/>
    <x v="20"/>
    <n v="1"/>
    <n v="10.599998474121094"/>
    <n v="11.399993896484375"/>
    <n v="1"/>
    <n v="4.1327279999677557E-2"/>
    <n v="494"/>
    <n v="4.57339208466538E-2"/>
    <n v="32"/>
    <n v="9.6779860908645696E-2"/>
    <n v="9.6968653535598956E-2"/>
    <n v="-5.1234732688945156E-2"/>
    <n v="-4.2178482200229822E-3"/>
    <n v="-3.137351684637054E-2"/>
    <n v="-32.354287393351036"/>
    <n v="557"/>
    <n v="2"/>
    <n v="11"/>
    <s v="."/>
    <n v="0"/>
    <n v="0"/>
    <n v="1"/>
    <n v="0"/>
    <n v="0"/>
    <x v="5"/>
  </r>
  <r>
    <x v="3"/>
    <n v="997"/>
    <s v="."/>
    <n v="98"/>
    <x v="20"/>
    <n v="6"/>
    <n v="10"/>
    <n v="8.899993896484375"/>
    <n v="1"/>
    <n v="2.3762999999917156E-2"/>
    <n v="523"/>
    <n v="4.57339208466538E-2"/>
    <n v="32"/>
    <n v="9.6779860908645696E-2"/>
    <n v="9.6968653535598956E-2"/>
    <n v="-5.1234732688945156E-2"/>
    <n v="-2.1782128219783384E-2"/>
    <n v="-3.4008158846334596E-2"/>
    <n v="-35.071291191900052"/>
    <n v="559"/>
    <n v="3"/>
    <n v="13"/>
    <s v="."/>
    <n v="0"/>
    <n v="0"/>
    <n v="0"/>
    <n v="0"/>
    <n v="0"/>
    <x v="8"/>
  </r>
  <r>
    <x v="3"/>
    <n v="997"/>
    <s v="."/>
    <n v="98"/>
    <x v="20"/>
    <n v="4"/>
    <n v="6.1999969482421875"/>
    <n v="6.1999969482421875"/>
    <n v="2"/>
    <n v="7.1498399999541107E-3"/>
    <n v="546"/>
    <n v="4.57339208466538E-2"/>
    <n v="32"/>
    <n v="9.6779860908645696E-2"/>
    <n v="9.6968653535598956E-2"/>
    <n v="-5.1234732688945156E-2"/>
    <n v="-3.8395288219746429E-2"/>
    <n v="-3.6500132846329053E-2"/>
    <n v="-37.641167032322656"/>
    <n v="563"/>
    <n v="4"/>
    <n v="17"/>
    <s v="."/>
    <n v="0"/>
    <n v="0"/>
    <n v="0"/>
    <n v="1"/>
    <n v="0"/>
    <x v="5"/>
  </r>
  <r>
    <x v="3"/>
    <n v="997"/>
    <s v="."/>
    <n v="98"/>
    <x v="20"/>
    <n v="3"/>
    <n v="3.5"/>
    <n v="2.5"/>
    <n v="1"/>
    <n v="6.562499999986926E-4"/>
    <n v="562"/>
    <n v="4.57339208466538E-2"/>
    <n v="32"/>
    <n v="9.6779860908645696E-2"/>
    <n v="9.6968653535598956E-2"/>
    <n v="-5.1234732688945156E-2"/>
    <n v="-4.4888878219701847E-2"/>
    <n v="-3.7474171346322367E-2"/>
    <n v="-38.645655044147766"/>
    <n v="564"/>
    <n v="5"/>
    <n v="18"/>
    <s v="."/>
    <n v="0"/>
    <n v="0"/>
    <n v="0"/>
    <n v="0"/>
    <n v="0"/>
    <x v="8"/>
  </r>
  <r>
    <x v="12"/>
    <n v="1302441"/>
    <s v="."/>
    <n v="13001"/>
    <x v="20"/>
    <n v="5"/>
    <n v="11.399993896484375"/>
    <n v="20.099990844726563"/>
    <n v="3"/>
    <n v="0.13817141999970772"/>
    <n v="100"/>
    <n v="0.10740913444906025"/>
    <n v="9"/>
    <n v="9.6779860908645696E-2"/>
    <n v="9.6968653535598956E-2"/>
    <n v="1.0440480913461295E-2"/>
    <n v="3.0951078177600733E-2"/>
    <n v="1.0906950274716887E-2"/>
    <n v="11.247913503009245"/>
    <n v="107"/>
    <n v="1"/>
    <n v="9"/>
    <s v="Top150"/>
    <n v="1"/>
    <n v="0"/>
    <n v="1"/>
    <n v="1.2"/>
    <n v="0"/>
    <x v="2"/>
  </r>
  <r>
    <x v="22"/>
    <n v="1302601"/>
    <s v="."/>
    <n v="13001"/>
    <x v="20"/>
    <n v="5"/>
    <n v="14"/>
    <n v="20.599990844726562"/>
    <n v="3"/>
    <n v="0.17823119999957271"/>
    <n v="33"/>
    <n v="0.10511133155825116"/>
    <n v="10"/>
    <n v="9.6779860908645696E-2"/>
    <n v="9.6968653535598956E-2"/>
    <n v="8.1426780226522E-3"/>
    <n v="7.3308661068274814E-2"/>
    <n v="1.5881905973832544E-2"/>
    <n v="16.378391773793176"/>
    <n v="53"/>
    <n v="1"/>
    <n v="2"/>
    <s v="Top100"/>
    <n v="1"/>
    <n v="1"/>
    <n v="1"/>
    <n v="1.2"/>
    <n v="1"/>
    <x v="10"/>
  </r>
  <r>
    <x v="22"/>
    <n v="1302601"/>
    <s v="."/>
    <n v="13001"/>
    <x v="20"/>
    <n v="2"/>
    <n v="12.399993896484375"/>
    <n v="21.199996948242188"/>
    <n v="3"/>
    <n v="0.16719167999872298"/>
    <n v="46"/>
    <n v="0.10511133155825116"/>
    <n v="10"/>
    <n v="9.6779860908645696E-2"/>
    <n v="9.6968653535598956E-2"/>
    <n v="8.1426780226522E-3"/>
    <n v="6.2269141067425079E-2"/>
    <n v="1.4225977973705081E-2"/>
    <n v="14.670697648165721"/>
    <n v="69"/>
    <n v="2"/>
    <n v="4"/>
    <s v="Top100"/>
    <n v="1"/>
    <n v="1"/>
    <n v="1"/>
    <n v="1.2"/>
    <n v="1"/>
    <x v="10"/>
  </r>
  <r>
    <x v="22"/>
    <n v="1302601"/>
    <s v="."/>
    <n v="13001"/>
    <x v="20"/>
    <n v="3"/>
    <n v="11.599998474121094"/>
    <n v="19.399993896484375"/>
    <n v="3"/>
    <n v="0.13097327999821573"/>
    <n v="124"/>
    <n v="0.10511133155825116"/>
    <n v="10"/>
    <n v="9.6779860908645696E-2"/>
    <n v="9.6968653535598956E-2"/>
    <n v="8.1426780226522E-3"/>
    <n v="2.6050741066917835E-2"/>
    <n v="8.7932179736289959E-3"/>
    <n v="9.0681036118551912"/>
    <n v="139"/>
    <n v="3"/>
    <n v="9"/>
    <s v="Top150"/>
    <n v="1"/>
    <n v="0"/>
    <n v="0"/>
    <n v="1.2"/>
    <n v="0"/>
    <x v="0"/>
  </r>
  <r>
    <x v="22"/>
    <n v="1302601"/>
    <s v="."/>
    <n v="13001"/>
    <x v="20"/>
    <n v="4"/>
    <n v="10.099998474121094"/>
    <n v="13.5"/>
    <n v="3"/>
    <n v="5.5221749999873282E-2"/>
    <n v="455"/>
    <n v="0.10511133155825116"/>
    <n v="10"/>
    <n v="9.6779860908645696E-2"/>
    <n v="9.6968653535598956E-2"/>
    <n v="8.1426780226522E-3"/>
    <n v="-4.9700788931424614E-2"/>
    <n v="-2.5695115261223714E-3"/>
    <n v="-2.6498372746601628"/>
    <n v="328"/>
    <n v="4"/>
    <n v="17"/>
    <s v="."/>
    <n v="1"/>
    <n v="0"/>
    <n v="0"/>
    <n v="1.2"/>
    <n v="0"/>
    <x v="0"/>
  </r>
  <r>
    <x v="22"/>
    <n v="1302601"/>
    <s v="."/>
    <n v="13001"/>
    <x v="20"/>
    <n v="1"/>
    <n v="3.5"/>
    <n v="3"/>
    <n v="1"/>
    <n v="9.4499999999442252E-4"/>
    <n v="561"/>
    <n v="0.10511133155825116"/>
    <n v="10"/>
    <n v="9.6779860908645696E-2"/>
    <n v="9.6968653535598956E-2"/>
    <n v="8.1426780226522E-3"/>
    <n v="-0.10397753893130347"/>
    <n v="-1.07110240261042E-2"/>
    <n v="-11.045862384973704"/>
    <n v="474"/>
    <n v="5"/>
    <n v="21"/>
    <s v="."/>
    <n v="1"/>
    <n v="0"/>
    <n v="0"/>
    <n v="0"/>
    <n v="0"/>
    <x v="5"/>
  </r>
  <r>
    <x v="23"/>
    <n v="13021051"/>
    <s v="."/>
    <n v="13001"/>
    <x v="20"/>
    <n v="1"/>
    <n v="13"/>
    <n v="19.199996948242187"/>
    <n v="3"/>
    <n v="0.14376959999935934"/>
    <n v="86"/>
    <n v="9.6586076755536043E-2"/>
    <n v="16"/>
    <n v="9.6779860908645696E-2"/>
    <n v="9.6968653535598956E-2"/>
    <n v="-3.8257678006291262E-4"/>
    <n v="4.737231587077656E-2"/>
    <n v="6.8763013125787359E-3"/>
    <n v="7.0912620335130478"/>
    <n v="159"/>
    <n v="1"/>
    <n v="5"/>
    <s v="Top200"/>
    <n v="0"/>
    <n v="1"/>
    <n v="1"/>
    <n v="1.2"/>
    <n v="0"/>
    <x v="2"/>
  </r>
  <r>
    <x v="23"/>
    <n v="13021051"/>
    <s v="."/>
    <n v="13001"/>
    <x v="20"/>
    <n v="2"/>
    <n v="12.899993896484375"/>
    <n v="17.5"/>
    <n v="2"/>
    <n v="0.11851874999956635"/>
    <n v="174"/>
    <n v="9.6586076755536043E-2"/>
    <n v="16"/>
    <n v="9.6779860908645696E-2"/>
    <n v="9.6968653535598956E-2"/>
    <n v="-3.8257678006291262E-4"/>
    <n v="2.212146587098357E-2"/>
    <n v="3.0886738126097877E-3"/>
    <n v="3.1852291436385465"/>
    <n v="207"/>
    <n v="2"/>
    <n v="7"/>
    <s v="."/>
    <n v="0"/>
    <n v="0"/>
    <n v="1"/>
    <n v="1"/>
    <n v="0"/>
    <x v="9"/>
  </r>
  <r>
    <x v="23"/>
    <n v="13021051"/>
    <s v="."/>
    <n v="13001"/>
    <x v="20"/>
    <n v="6"/>
    <n v="12"/>
    <n v="16.699996948242188"/>
    <n v="1"/>
    <n v="0.10040039999967121"/>
    <n v="263"/>
    <n v="9.6586076755536043E-2"/>
    <n v="16"/>
    <n v="9.6779860908645696E-2"/>
    <n v="9.6968653535598956E-2"/>
    <n v="-3.8257678006291262E-4"/>
    <n v="4.0031158710884251E-3"/>
    <n v="3.7092131262551615E-4"/>
    <n v="0.38251671968338113"/>
    <n v="272"/>
    <n v="3"/>
    <n v="11"/>
    <s v="."/>
    <n v="0"/>
    <n v="0"/>
    <n v="0"/>
    <n v="0"/>
    <n v="0"/>
    <x v="8"/>
  </r>
  <r>
    <x v="23"/>
    <n v="13021051"/>
    <s v="."/>
    <n v="13001"/>
    <x v="20"/>
    <n v="3"/>
    <n v="8.399993896484375"/>
    <n v="18.699996948242188"/>
    <n v="2"/>
    <n v="8.8121879999562225E-2"/>
    <n v="323"/>
    <n v="9.6586076755536043E-2"/>
    <n v="16"/>
    <n v="9.6779860908645696E-2"/>
    <n v="9.6968653535598956E-2"/>
    <n v="-3.8257678006291262E-4"/>
    <n v="-8.2754041290205582E-3"/>
    <n v="-1.4708566873908311E-3"/>
    <n v="-1.5168372806691111"/>
    <n v="312"/>
    <n v="4"/>
    <n v="15"/>
    <s v="."/>
    <n v="0"/>
    <n v="0"/>
    <n v="0"/>
    <n v="1"/>
    <n v="0"/>
    <x v="5"/>
  </r>
  <r>
    <x v="23"/>
    <n v="13021051"/>
    <s v="."/>
    <n v="13001"/>
    <x v="20"/>
    <n v="5"/>
    <n v="10.399993896484375"/>
    <n v="14.199996948242187"/>
    <n v="2"/>
    <n v="6.2911679999160697E-2"/>
    <n v="430"/>
    <n v="9.6586076755536043E-2"/>
    <n v="16"/>
    <n v="9.6779860908645696E-2"/>
    <n v="9.6968653535598956E-2"/>
    <n v="-3.8257678006291262E-4"/>
    <n v="-3.34856041294221E-2"/>
    <n v="-5.2523866874510626E-3"/>
    <n v="-5.4165820561000322"/>
    <n v="390"/>
    <n v="5"/>
    <n v="19"/>
    <s v="."/>
    <n v="0"/>
    <n v="0"/>
    <n v="0"/>
    <n v="1"/>
    <n v="0"/>
    <x v="5"/>
  </r>
  <r>
    <x v="23"/>
    <n v="13021051"/>
    <s v="."/>
    <n v="13001"/>
    <x v="20"/>
    <n v="4"/>
    <n v="10"/>
    <n v="8.399993896484375"/>
    <n v="1"/>
    <n v="2.1167999999988751E-2"/>
    <n v="526"/>
    <n v="9.6586076755536043E-2"/>
    <n v="16"/>
    <n v="9.6779860908645696E-2"/>
    <n v="9.6968653535598956E-2"/>
    <n v="-3.8257678006291262E-4"/>
    <n v="-7.5229284128594046E-2"/>
    <n v="-1.1513938687326855E-2"/>
    <n v="-11.873877039140156"/>
    <n v="487"/>
    <n v="6"/>
    <n v="23"/>
    <s v="."/>
    <n v="0"/>
    <n v="0"/>
    <n v="0"/>
    <n v="0"/>
    <n v="0"/>
    <x v="8"/>
  </r>
  <r>
    <x v="17"/>
    <n v="13021791"/>
    <s v="."/>
    <n v="13001"/>
    <x v="20"/>
    <n v="6"/>
    <n v="13"/>
    <n v="23"/>
    <n v="3"/>
    <n v="0.20630999999957567"/>
    <n v="15"/>
    <n v="7.9478919434443407E-2"/>
    <n v="28"/>
    <n v="9.6779860908645696E-2"/>
    <n v="9.6968653535598956E-2"/>
    <n v="-1.7489734101155549E-2"/>
    <n v="0.12701987319208552"/>
    <n v="8.5591405181194968E-3"/>
    <n v="8.8267086383511355"/>
    <n v="142"/>
    <n v="1"/>
    <n v="1"/>
    <s v="Top150"/>
    <n v="0"/>
    <n v="1"/>
    <n v="1"/>
    <n v="1.2"/>
    <n v="0"/>
    <x v="2"/>
  </r>
  <r>
    <x v="17"/>
    <n v="13021791"/>
    <s v="."/>
    <n v="13001"/>
    <x v="20"/>
    <n v="4"/>
    <n v="11.699996948242188"/>
    <n v="22.599990844726562"/>
    <n v="3"/>
    <n v="0.17927675999999337"/>
    <n v="31"/>
    <n v="7.9478919434443407E-2"/>
    <n v="28"/>
    <n v="9.6779860908645696E-2"/>
    <n v="9.6968653535598956E-2"/>
    <n v="-1.7489734101155549E-2"/>
    <n v="9.9986633192503227E-2"/>
    <n v="4.5041545181821532E-3"/>
    <n v="4.644959328561364"/>
    <n v="187"/>
    <n v="2"/>
    <n v="2"/>
    <s v="Top200"/>
    <n v="0"/>
    <n v="1"/>
    <n v="1"/>
    <n v="1.2"/>
    <n v="0"/>
    <x v="2"/>
  </r>
  <r>
    <x v="17"/>
    <n v="13021791"/>
    <s v="."/>
    <n v="13001"/>
    <x v="20"/>
    <n v="3"/>
    <n v="12.599998474121094"/>
    <n v="17.899993896484375"/>
    <n v="3"/>
    <n v="0.12111497999921994"/>
    <n v="159"/>
    <n v="7.9478919434443407E-2"/>
    <n v="28"/>
    <n v="9.6779860908645696E-2"/>
    <n v="9.6968653535598956E-2"/>
    <n v="-1.7489734101155549E-2"/>
    <n v="4.1824853191729794E-2"/>
    <n v="-4.2201124819338607E-3"/>
    <n v="-4.3520378267236444"/>
    <n v="372"/>
    <n v="3"/>
    <n v="4"/>
    <s v="."/>
    <n v="0"/>
    <n v="1"/>
    <n v="0"/>
    <n v="1.2"/>
    <n v="0"/>
    <x v="0"/>
  </r>
  <r>
    <x v="17"/>
    <n v="13021791"/>
    <s v="."/>
    <n v="13001"/>
    <x v="20"/>
    <n v="5"/>
    <n v="2.7999992370605469"/>
    <n v="2.0999984741210937"/>
    <n v="2"/>
    <n v="3.7043999999752941E-4"/>
    <n v="563"/>
    <n v="7.9478919434443407E-2"/>
    <n v="28"/>
    <n v="9.6779860908645696E-2"/>
    <n v="9.6968653535598956E-2"/>
    <n v="-1.7489734101155549E-2"/>
    <n v="-7.8919686807492631E-2"/>
    <n v="-2.2331793481817224E-2"/>
    <n v="-23.029909839491395"/>
    <n v="541"/>
    <n v="4"/>
    <n v="24"/>
    <s v="."/>
    <n v="0"/>
    <n v="0"/>
    <n v="0"/>
    <n v="1"/>
    <n v="0"/>
    <x v="5"/>
  </r>
  <r>
    <x v="31"/>
    <n v="13027921"/>
    <s v="13-242"/>
    <n v="13001"/>
    <x v="20"/>
    <n v="1"/>
    <n v="14"/>
    <n v="21.099990844726563"/>
    <n v="3"/>
    <n v="0.1869881999991776"/>
    <n v="23"/>
    <n v="0.12231650153303836"/>
    <n v="4"/>
    <n v="9.6779860908645696E-2"/>
    <n v="9.6968653535598956E-2"/>
    <n v="2.5347847997439402E-2"/>
    <n v="6.4860491093092498E-2"/>
    <n v="2.4937782462427515E-2"/>
    <n v="25.717364893875111"/>
    <n v="14"/>
    <n v="1"/>
    <n v="1"/>
    <s v="Top50"/>
    <n v="1"/>
    <n v="1"/>
    <n v="1"/>
    <n v="1.2"/>
    <n v="1"/>
    <x v="10"/>
  </r>
  <r>
    <x v="31"/>
    <n v="13027921"/>
    <s v="13-242"/>
    <n v="13001"/>
    <x v="20"/>
    <n v="2"/>
    <n v="10.299995422363281"/>
    <n v="21.599990844726562"/>
    <n v="3"/>
    <n v="0.14416703999995661"/>
    <n v="85"/>
    <n v="0.12231650153303836"/>
    <n v="4"/>
    <n v="9.6779860908645696E-2"/>
    <n v="9.6968653535598956E-2"/>
    <n v="2.5347847997439402E-2"/>
    <n v="2.2039331093871517E-2"/>
    <n v="1.8514608462544369E-2"/>
    <n v="19.093395429840964"/>
    <n v="29"/>
    <n v="2"/>
    <n v="2"/>
    <s v="Top50"/>
    <n v="1"/>
    <n v="1"/>
    <n v="1"/>
    <n v="1.2"/>
    <n v="1"/>
    <x v="10"/>
  </r>
  <r>
    <x v="31"/>
    <n v="13027921"/>
    <s v="13-242"/>
    <n v="13001"/>
    <x v="20"/>
    <n v="4"/>
    <n v="11.399993896484375"/>
    <n v="19.399993896484375"/>
    <n v="2"/>
    <n v="0.12871511999946961"/>
    <n v="129"/>
    <n v="0.12231650153303836"/>
    <n v="4"/>
    <n v="9.6779860908645696E-2"/>
    <n v="9.6968653535598956E-2"/>
    <n v="2.5347847997439402E-2"/>
    <n v="6.5874110933845098E-3"/>
    <n v="1.6196820462471315E-2"/>
    <n v="16.703150834743898"/>
    <n v="51"/>
    <n v="3"/>
    <n v="4"/>
    <s v="Top100"/>
    <n v="1"/>
    <n v="1"/>
    <n v="0"/>
    <n v="1"/>
    <n v="1"/>
    <x v="3"/>
  </r>
  <r>
    <x v="31"/>
    <n v="13027921"/>
    <s v="13-242"/>
    <n v="13001"/>
    <x v="20"/>
    <n v="5"/>
    <n v="9.7999954223632812"/>
    <n v="20"/>
    <n v="3"/>
    <n v="0.11759999999958382"/>
    <n v="178"/>
    <n v="0.12231650153303836"/>
    <n v="4"/>
    <n v="9.6779860908645696E-2"/>
    <n v="9.6968653535598956E-2"/>
    <n v="2.5347847997439402E-2"/>
    <n v="-4.5277089065012821E-3"/>
    <n v="1.4529552462488448E-2"/>
    <n v="14.983762208427887"/>
    <n v="64"/>
    <n v="4"/>
    <n v="5"/>
    <s v="Top100"/>
    <n v="1"/>
    <n v="1"/>
    <n v="0"/>
    <n v="1.2"/>
    <n v="1"/>
    <x v="1"/>
  </r>
  <r>
    <x v="31"/>
    <n v="13027921"/>
    <s v="13-242"/>
    <n v="13001"/>
    <x v="20"/>
    <n v="3"/>
    <n v="10.199996948242187"/>
    <n v="19.599990844726562"/>
    <n v="3"/>
    <n v="0.11755295999955706"/>
    <n v="179"/>
    <n v="0.12231650153303836"/>
    <n v="4"/>
    <n v="9.6779860908645696E-2"/>
    <n v="9.6968653535598956E-2"/>
    <n v="2.5347847997439402E-2"/>
    <n v="-4.5747489065280367E-3"/>
    <n v="1.4522496462484435E-2"/>
    <n v="14.976485630124753"/>
    <n v="65"/>
    <n v="5"/>
    <n v="6"/>
    <s v="Top100"/>
    <n v="1"/>
    <n v="0"/>
    <n v="0"/>
    <n v="1.2"/>
    <n v="1"/>
    <x v="2"/>
  </r>
  <r>
    <x v="31"/>
    <n v="13027921"/>
    <s v="13-242"/>
    <n v="13001"/>
    <x v="20"/>
    <n v="6"/>
    <n v="10.399993896484375"/>
    <n v="16.699996948242188"/>
    <n v="3"/>
    <n v="8.7013679999472515E-2"/>
    <n v="327"/>
    <n v="0.12231650153303836"/>
    <n v="4"/>
    <n v="9.6779860908645696E-2"/>
    <n v="9.6968653535598956E-2"/>
    <n v="2.5347847997439402E-2"/>
    <n v="-3.5114028906612596E-2"/>
    <n v="9.9416044624717516E-3"/>
    <n v="10.252389921885435"/>
    <n v="119"/>
    <n v="6"/>
    <n v="12"/>
    <s v="Top150"/>
    <n v="1"/>
    <n v="0"/>
    <n v="0"/>
    <n v="1.2"/>
    <n v="0"/>
    <x v="0"/>
  </r>
  <r>
    <x v="8"/>
    <n v="160222441"/>
    <s v="."/>
    <n v="16001"/>
    <x v="20"/>
    <n v="1"/>
    <n v="12.899993896484375"/>
    <n v="18.5"/>
    <n v="3"/>
    <n v="0.13245074999940698"/>
    <n v="117"/>
    <n v="9.5739508092517467E-2"/>
    <n v="19"/>
    <n v="9.6779860908645696E-2"/>
    <n v="9.6968653535598956E-2"/>
    <n v="-1.2291454430814891E-3"/>
    <n v="3.6900034533842774E-2"/>
    <n v="4.7975179142275221E-3"/>
    <n v="4.9474935861270533"/>
    <n v="185"/>
    <n v="1"/>
    <n v="3"/>
    <s v="Top200"/>
    <n v="0"/>
    <n v="1"/>
    <n v="1"/>
    <n v="1.2"/>
    <n v="0"/>
    <x v="2"/>
  </r>
  <r>
    <x v="8"/>
    <n v="160222441"/>
    <s v="."/>
    <n v="16001"/>
    <x v="20"/>
    <n v="2"/>
    <n v="10.399993896484375"/>
    <n v="19.29998779296875"/>
    <n v="3"/>
    <n v="0.11621687999922869"/>
    <n v="186"/>
    <n v="9.5739508092517467E-2"/>
    <n v="19"/>
    <n v="9.6779860908645696E-2"/>
    <n v="9.6968653535598956E-2"/>
    <n v="-1.2291454430814891E-3"/>
    <n v="2.0666164533664488E-2"/>
    <n v="2.3624374142007798E-3"/>
    <n v="2.4362897988817447"/>
    <n v="222"/>
    <n v="2"/>
    <n v="5"/>
    <s v="."/>
    <n v="0"/>
    <n v="1"/>
    <n v="1"/>
    <n v="1.2"/>
    <n v="0"/>
    <x v="2"/>
  </r>
  <r>
    <x v="8"/>
    <n v="160222441"/>
    <s v="."/>
    <n v="16001"/>
    <x v="20"/>
    <n v="5"/>
    <n v="10.399993896484375"/>
    <n v="17.79998779296875"/>
    <n v="2"/>
    <n v="9.8854079999910027E-2"/>
    <n v="272"/>
    <n v="9.5739508092517467E-2"/>
    <n v="19"/>
    <n v="9.6779860908645696E-2"/>
    <n v="9.6968653535598956E-2"/>
    <n v="-1.2291454430814891E-3"/>
    <n v="3.3033645343458207E-3"/>
    <n v="-2.4198258569702036E-4"/>
    <n v="-0.2495472267315583"/>
    <n v="288"/>
    <n v="3"/>
    <n v="8"/>
    <s v="."/>
    <n v="0"/>
    <n v="0"/>
    <n v="0"/>
    <n v="1"/>
    <n v="0"/>
    <x v="5"/>
  </r>
  <r>
    <x v="8"/>
    <n v="160222441"/>
    <s v="."/>
    <n v="16001"/>
    <x v="20"/>
    <n v="4"/>
    <n v="10.899993896484375"/>
    <n v="16.699996948242188"/>
    <n v="1"/>
    <n v="9.119702999942092E-2"/>
    <n v="305"/>
    <n v="9.5739508092517467E-2"/>
    <n v="19"/>
    <n v="9.6779860908645696E-2"/>
    <n v="9.6968653535598956E-2"/>
    <n v="-1.2291454430814891E-3"/>
    <n v="-4.3536854661432867E-3"/>
    <n v="-1.3905400857703865E-3"/>
    <n v="-1.4340098939910451"/>
    <n v="309"/>
    <n v="4"/>
    <n v="10"/>
    <s v="."/>
    <n v="0"/>
    <n v="0"/>
    <n v="0"/>
    <n v="0"/>
    <n v="0"/>
    <x v="8"/>
  </r>
  <r>
    <x v="8"/>
    <n v="160222441"/>
    <s v="."/>
    <n v="16001"/>
    <x v="20"/>
    <n v="6"/>
    <n v="11.699996948242188"/>
    <n v="14.5"/>
    <n v="3"/>
    <n v="7.379774999935762E-2"/>
    <n v="386"/>
    <n v="9.5739508092517467E-2"/>
    <n v="19"/>
    <n v="9.6779860908645696E-2"/>
    <n v="9.6968653535598956E-2"/>
    <n v="-1.2291454430814891E-3"/>
    <n v="-2.1752965466206586E-2"/>
    <n v="-4.0004320857798814E-3"/>
    <n v="-4.1254899804412055"/>
    <n v="370"/>
    <n v="5"/>
    <n v="13"/>
    <s v="."/>
    <n v="0"/>
    <n v="0"/>
    <n v="0"/>
    <n v="1.2"/>
    <n v="0"/>
    <x v="4"/>
  </r>
  <r>
    <x v="8"/>
    <n v="160222441"/>
    <s v="."/>
    <n v="16001"/>
    <x v="20"/>
    <n v="3"/>
    <n v="10"/>
    <n v="9.899993896484375"/>
    <n v="2"/>
    <n v="2.9402999999774693E-2"/>
    <n v="515"/>
    <n v="9.5739508092517467E-2"/>
    <n v="19"/>
    <n v="9.6779860908645696E-2"/>
    <n v="9.6968653535598956E-2"/>
    <n v="-1.2291454430814891E-3"/>
    <n v="-6.6147715465789528E-2"/>
    <n v="-1.0659644585717323E-2"/>
    <n v="-10.992876766927544"/>
    <n v="473"/>
    <n v="6"/>
    <n v="16"/>
    <s v="."/>
    <n v="0"/>
    <n v="0"/>
    <n v="0"/>
    <n v="1"/>
    <n v="0"/>
    <x v="5"/>
  </r>
  <r>
    <x v="28"/>
    <n v="402951"/>
    <s v="13-256"/>
    <n v="4001"/>
    <x v="21"/>
    <n v="3"/>
    <n v="13.199996948242188"/>
    <n v="25.899993896484375"/>
    <n v="3"/>
    <n v="0.26564075999704073"/>
    <n v="3"/>
    <n v="9.6317615015039382E-2"/>
    <n v="17"/>
    <n v="0.10139847982670086"/>
    <n v="9.6968653535598956E-2"/>
    <n v="-6.5103852055957423E-4"/>
    <n v="0.16489331869089946"/>
    <n v="2.4343374691299175E-2"/>
    <n v="25.104375283876948"/>
    <n v="16"/>
    <n v="1"/>
    <n v="1"/>
    <s v="Top50"/>
    <n v="0"/>
    <n v="1"/>
    <n v="1"/>
    <n v="1.2"/>
    <n v="1"/>
    <x v="1"/>
  </r>
  <r>
    <x v="28"/>
    <n v="402951"/>
    <s v="13-256"/>
    <n v="4001"/>
    <x v="21"/>
    <n v="4"/>
    <n v="7.8999977111816406"/>
    <n v="10.399993896484375"/>
    <n v="2"/>
    <n v="2.5633919999791033E-2"/>
    <n v="519"/>
    <n v="9.6317615015039382E-2"/>
    <n v="17"/>
    <n v="0.10139847982670086"/>
    <n v="9.6968653535598956E-2"/>
    <n v="-6.5103852055957423E-4"/>
    <n v="-7.5113521306350253E-2"/>
    <n v="-1.1657651308288282E-2"/>
    <n v="-12.022082274256336"/>
    <n v="488"/>
    <n v="2"/>
    <n v="11"/>
    <s v="."/>
    <n v="0"/>
    <n v="0"/>
    <n v="1"/>
    <n v="1"/>
    <n v="0"/>
    <x v="9"/>
  </r>
  <r>
    <x v="28"/>
    <n v="402951"/>
    <s v="13-256"/>
    <n v="4001"/>
    <x v="21"/>
    <n v="5"/>
    <n v="2.5999984741210937"/>
    <n v="1.8999996185302734"/>
    <n v="2"/>
    <n v="2.8157999999933736E-4"/>
    <n v="565"/>
    <n v="9.6317615015039382E-2"/>
    <n v="17"/>
    <n v="0.10139847982670086"/>
    <n v="9.6968653535598956E-2"/>
    <n v="-6.5103852055957423E-4"/>
    <n v="-0.10046586130614195"/>
    <n v="-1.5460502308257035E-2"/>
    <n v="-15.943814567437718"/>
    <n v="520"/>
    <n v="3"/>
    <n v="12"/>
    <s v="."/>
    <n v="0"/>
    <n v="0"/>
    <n v="0"/>
    <n v="1"/>
    <n v="0"/>
    <x v="5"/>
  </r>
  <r>
    <x v="11"/>
    <n v="1302261"/>
    <s v="."/>
    <n v="13001"/>
    <x v="21"/>
    <n v="5"/>
    <n v="13"/>
    <n v="23.79998779296875"/>
    <n v="3"/>
    <n v="0.22091159999945376"/>
    <n v="8"/>
    <n v="9.5526115189124836E-2"/>
    <n v="20"/>
    <n v="0.10139847982670086"/>
    <n v="9.6968653535598956E-2"/>
    <n v="-1.4425383464741204E-3"/>
    <n v="0.120955658519227"/>
    <n v="1.7277825769999578E-2"/>
    <n v="17.817949553828313"/>
    <n v="41"/>
    <n v="1"/>
    <n v="1"/>
    <s v="Top50"/>
    <n v="0"/>
    <n v="1"/>
    <n v="1"/>
    <n v="1.2"/>
    <n v="1"/>
    <x v="1"/>
  </r>
  <r>
    <x v="11"/>
    <n v="1302261"/>
    <s v="."/>
    <n v="13001"/>
    <x v="21"/>
    <n v="1"/>
    <n v="12.799995422363281"/>
    <n v="19"/>
    <n v="3"/>
    <n v="0.13862399999925401"/>
    <n v="98"/>
    <n v="9.5526115189124836E-2"/>
    <n v="20"/>
    <n v="0.10139847982670086"/>
    <n v="9.6968653535598956E-2"/>
    <n v="-1.4425383464741204E-3"/>
    <n v="3.8668058519027271E-2"/>
    <n v="4.9346857699696179E-3"/>
    <n v="5.0889494594848683"/>
    <n v="181"/>
    <n v="2"/>
    <n v="6"/>
    <s v="Top200"/>
    <n v="0"/>
    <n v="0"/>
    <n v="1"/>
    <n v="1.2"/>
    <n v="0"/>
    <x v="0"/>
  </r>
  <r>
    <x v="11"/>
    <n v="1302261"/>
    <s v="."/>
    <n v="13001"/>
    <x v="21"/>
    <n v="4"/>
    <n v="9.899993896484375"/>
    <n v="18.5"/>
    <n v="1"/>
    <n v="0.10164824999992561"/>
    <n v="251"/>
    <n v="9.5526115189124836E-2"/>
    <n v="20"/>
    <n v="0.10139847982670086"/>
    <n v="9.6968653535598956E-2"/>
    <n v="-1.4425383464741204E-3"/>
    <n v="1.6923085196988708E-3"/>
    <n v="-6.116767299296417E-4"/>
    <n v="-0.63079841539212878"/>
    <n v="294"/>
    <n v="3"/>
    <n v="10"/>
    <s v="."/>
    <n v="0"/>
    <n v="0"/>
    <n v="0"/>
    <n v="0"/>
    <n v="0"/>
    <x v="8"/>
  </r>
  <r>
    <x v="11"/>
    <n v="1302261"/>
    <s v="."/>
    <n v="13001"/>
    <x v="21"/>
    <n v="3"/>
    <n v="11.199996948242188"/>
    <n v="14.199996948242187"/>
    <n v="3"/>
    <n v="6.7751039999166096E-2"/>
    <n v="412"/>
    <n v="9.5526115189124836E-2"/>
    <n v="20"/>
    <n v="0.10139847982670086"/>
    <n v="9.6968653535598956E-2"/>
    <n v="-1.4425383464741204E-3"/>
    <n v="-3.2204901481060658E-2"/>
    <n v="-5.696258230043571E-3"/>
    <n v="-5.87432950995073"/>
    <n v="398"/>
    <n v="4"/>
    <n v="14"/>
    <s v="."/>
    <n v="0"/>
    <n v="0"/>
    <n v="0"/>
    <n v="1.2"/>
    <n v="0"/>
    <x v="4"/>
  </r>
  <r>
    <x v="11"/>
    <n v="1302261"/>
    <s v="."/>
    <n v="13001"/>
    <x v="21"/>
    <n v="6"/>
    <n v="7.7999992370605469"/>
    <n v="10.599998474121094"/>
    <n v="1"/>
    <n v="2.6292239999975209E-2"/>
    <n v="518"/>
    <n v="9.5526115189124836E-2"/>
    <n v="20"/>
    <n v="0.10139847982670086"/>
    <n v="9.6968653535598956E-2"/>
    <n v="-1.4425383464741204E-3"/>
    <n v="-7.3663701480251545E-2"/>
    <n v="-1.1915078229922204E-2"/>
    <n v="-12.287556643805477"/>
    <n v="490"/>
    <n v="5"/>
    <n v="19"/>
    <s v="."/>
    <n v="0"/>
    <n v="0"/>
    <n v="0"/>
    <n v="0"/>
    <n v="0"/>
    <x v="8"/>
  </r>
  <r>
    <x v="11"/>
    <n v="1302261"/>
    <s v="."/>
    <n v="13001"/>
    <x v="21"/>
    <n v="2"/>
    <n v="8.2999954223632812"/>
    <n v="8.7999954223632812"/>
    <n v="3"/>
    <n v="1.9282559999965088E-2"/>
    <n v="530"/>
    <n v="9.5526115189124836E-2"/>
    <n v="20"/>
    <n v="0.10139847982670086"/>
    <n v="9.6968653535598956E-2"/>
    <n v="-1.4425383464741204E-3"/>
    <n v="-8.0673381480261666E-2"/>
    <n v="-1.2966530229923723E-2"/>
    <n v="-13.3718781865559"/>
    <n v="500"/>
    <n v="6"/>
    <n v="21"/>
    <s v="."/>
    <n v="0"/>
    <n v="0"/>
    <n v="0"/>
    <n v="1.2"/>
    <n v="0"/>
    <x v="4"/>
  </r>
  <r>
    <x v="0"/>
    <n v="1302701"/>
    <s v="."/>
    <n v="13001"/>
    <x v="21"/>
    <n v="4"/>
    <n v="10.399993896484375"/>
    <n v="16.399993896484375"/>
    <n v="3"/>
    <n v="8.3915519999209209E-2"/>
    <n v="339"/>
    <n v="7.5520470880098514E-2"/>
    <n v="29"/>
    <n v="0.10139847982670086"/>
    <n v="9.6968653535598956E-2"/>
    <n v="-2.1448182655500442E-2"/>
    <n v="3.9652228280087909E-3"/>
    <n v="-1.2274126169098946E-2"/>
    <n v="-12.657828815363402"/>
    <n v="494"/>
    <n v="1"/>
    <n v="5"/>
    <s v="."/>
    <n v="0"/>
    <n v="1"/>
    <n v="1"/>
    <n v="1.2"/>
    <n v="0"/>
    <x v="2"/>
  </r>
  <r>
    <x v="0"/>
    <n v="1302701"/>
    <s v="."/>
    <n v="13001"/>
    <x v="21"/>
    <n v="6"/>
    <n v="10"/>
    <n v="7.1999969482421875"/>
    <n v="3"/>
    <n v="1.5551999999956934E-2"/>
    <n v="537"/>
    <n v="7.5520470880098514E-2"/>
    <n v="29"/>
    <n v="0.10139847982670086"/>
    <n v="9.6968653535598956E-2"/>
    <n v="-2.1448182655500442E-2"/>
    <n v="-6.4398297171243471E-2"/>
    <n v="-2.2528654168986785E-2"/>
    <n v="-23.232924607657985"/>
    <n v="542"/>
    <n v="2"/>
    <n v="11"/>
    <s v="."/>
    <n v="0"/>
    <n v="0"/>
    <n v="1"/>
    <n v="1.2"/>
    <n v="0"/>
    <x v="0"/>
  </r>
  <r>
    <x v="16"/>
    <n v="4021351"/>
    <s v="."/>
    <n v="4001"/>
    <x v="21"/>
    <n v="4"/>
    <n v="11.5"/>
    <n v="21.29998779296875"/>
    <n v="1"/>
    <n v="0.15652304999821354"/>
    <n v="63"/>
    <n v="9.9058132742342403E-2"/>
    <n v="14"/>
    <n v="0.10139847982670086"/>
    <n v="9.6968653535598956E-2"/>
    <n v="2.089479206743447E-3"/>
    <n v="5.303509096476923E-2"/>
    <n v="9.2089511687614527E-3"/>
    <n v="9.4968330826421958"/>
    <n v="131"/>
    <n v="1"/>
    <n v="3"/>
    <s v="Top150"/>
    <n v="0"/>
    <n v="1"/>
    <n v="1"/>
    <n v="0"/>
    <n v="0"/>
    <x v="9"/>
  </r>
  <r>
    <x v="16"/>
    <n v="4021351"/>
    <s v="."/>
    <n v="4001"/>
    <x v="21"/>
    <n v="1"/>
    <n v="11.299995422363281"/>
    <n v="20.79998779296875"/>
    <n v="3"/>
    <n v="0.1466649599988159"/>
    <n v="81"/>
    <n v="9.9058132742342403E-2"/>
    <n v="14"/>
    <n v="0.10139847982670086"/>
    <n v="9.6968653535598956E-2"/>
    <n v="2.089479206743447E-3"/>
    <n v="4.3177000965371595E-2"/>
    <n v="7.7302376688518065E-3"/>
    <n v="7.9718933768776061"/>
    <n v="149"/>
    <n v="2"/>
    <n v="5"/>
    <s v="Top150"/>
    <n v="0"/>
    <n v="1"/>
    <n v="1"/>
    <n v="1.2"/>
    <n v="0"/>
    <x v="2"/>
  </r>
  <r>
    <x v="16"/>
    <n v="4021351"/>
    <s v="."/>
    <n v="4001"/>
    <x v="21"/>
    <n v="2"/>
    <n v="11"/>
    <n v="18.699996948242188"/>
    <n v="1"/>
    <n v="0.11539769999944838"/>
    <n v="189"/>
    <n v="9.9058132742342403E-2"/>
    <n v="14"/>
    <n v="0.10139847982670086"/>
    <n v="9.6968653535598956E-2"/>
    <n v="2.089479206743447E-3"/>
    <n v="1.190974096600407E-2"/>
    <n v="3.0401486689466788E-3"/>
    <n v="3.1351870507623221"/>
    <n v="209"/>
    <n v="3"/>
    <n v="7"/>
    <s v="."/>
    <n v="0"/>
    <n v="0"/>
    <n v="0"/>
    <n v="0"/>
    <n v="0"/>
    <x v="8"/>
  </r>
  <r>
    <x v="16"/>
    <n v="4021351"/>
    <s v="."/>
    <n v="4001"/>
    <x v="21"/>
    <n v="3"/>
    <n v="10"/>
    <n v="18.29998779296875"/>
    <n v="1"/>
    <n v="0.10046699999929842"/>
    <n v="262"/>
    <n v="9.9058132742342403E-2"/>
    <n v="14"/>
    <n v="0.10139847982670086"/>
    <n v="9.6968653535598956E-2"/>
    <n v="2.089479206743447E-3"/>
    <n v="-3.0209590341458842E-3"/>
    <n v="8.0054366892418549E-4"/>
    <n v="0.82556954204823652"/>
    <n v="261"/>
    <n v="4"/>
    <n v="11"/>
    <s v="."/>
    <n v="0"/>
    <n v="0"/>
    <n v="0"/>
    <n v="0"/>
    <n v="0"/>
    <x v="8"/>
  </r>
  <r>
    <x v="16"/>
    <n v="4021351"/>
    <s v="."/>
    <n v="4001"/>
    <x v="21"/>
    <n v="5"/>
    <n v="3.5"/>
    <n v="6.5999984741210938"/>
    <n v="1"/>
    <n v="4.5737999999460044E-3"/>
    <n v="554"/>
    <n v="9.9058132742342403E-2"/>
    <n v="14"/>
    <n v="0.10139847982670086"/>
    <n v="9.6968653535598956E-2"/>
    <n v="2.089479206743447E-3"/>
    <n v="-9.8914159033498303E-2"/>
    <n v="-1.3583436330978676E-2"/>
    <n v="-14.008069448950272"/>
    <n v="505"/>
    <n v="5"/>
    <n v="23"/>
    <s v="."/>
    <n v="0"/>
    <n v="0"/>
    <n v="0"/>
    <n v="0"/>
    <n v="0"/>
    <x v="8"/>
  </r>
  <r>
    <x v="23"/>
    <n v="13021051"/>
    <s v="."/>
    <n v="13001"/>
    <x v="21"/>
    <n v="4"/>
    <n v="14.199996948242187"/>
    <n v="24.099990844726563"/>
    <n v="2"/>
    <n v="0.24742505999893183"/>
    <n v="5"/>
    <n v="9.6586076755536043E-2"/>
    <n v="16"/>
    <n v="0.10139847982670086"/>
    <n v="9.6968653535598956E-2"/>
    <n v="-3.8257678006291262E-4"/>
    <n v="0.1464091569522939"/>
    <n v="2.1731827474806339E-2"/>
    <n v="22.411188237060742"/>
    <n v="22"/>
    <n v="1"/>
    <n v="1"/>
    <s v="Top50"/>
    <n v="0"/>
    <n v="1"/>
    <n v="1"/>
    <n v="1"/>
    <n v="1"/>
    <x v="3"/>
  </r>
  <r>
    <x v="23"/>
    <n v="13021051"/>
    <s v="."/>
    <n v="13001"/>
    <x v="21"/>
    <n v="3"/>
    <n v="14"/>
    <n v="21"/>
    <n v="3"/>
    <n v="0.18521999999938998"/>
    <n v="25"/>
    <n v="9.6586076755536043E-2"/>
    <n v="16"/>
    <n v="0.10139847982670086"/>
    <n v="9.6968653535598956E-2"/>
    <n v="-3.8257678006291262E-4"/>
    <n v="8.4204096952752036E-2"/>
    <n v="1.2401068474875057E-2"/>
    <n v="12.788739476847947"/>
    <n v="87"/>
    <n v="2"/>
    <n v="2"/>
    <s v="Top100"/>
    <n v="0"/>
    <n v="1"/>
    <n v="1"/>
    <n v="1.2"/>
    <n v="1"/>
    <x v="1"/>
  </r>
  <r>
    <x v="23"/>
    <n v="13021051"/>
    <s v="."/>
    <n v="13001"/>
    <x v="21"/>
    <n v="6"/>
    <n v="13.299995422363281"/>
    <n v="20.899993896484375"/>
    <n v="3"/>
    <n v="0.17428718999872217"/>
    <n v="37"/>
    <n v="9.6586076755536043E-2"/>
    <n v="16"/>
    <n v="0.10139847982670086"/>
    <n v="9.6968653535598956E-2"/>
    <n v="-3.8257678006291262E-4"/>
    <n v="7.3271286952084222E-2"/>
    <n v="1.0761146974774885E-2"/>
    <n v="11.097552231994509"/>
    <n v="110"/>
    <n v="3"/>
    <n v="3"/>
    <s v="Top150"/>
    <n v="0"/>
    <n v="1"/>
    <n v="0"/>
    <n v="1.2"/>
    <n v="0"/>
    <x v="0"/>
  </r>
  <r>
    <x v="23"/>
    <n v="13021051"/>
    <s v="."/>
    <n v="13001"/>
    <x v="21"/>
    <n v="2"/>
    <n v="12.399993896484375"/>
    <n v="16.5"/>
    <n v="3"/>
    <n v="0.10127699999975448"/>
    <n v="255"/>
    <n v="9.6586076755536043E-2"/>
    <n v="16"/>
    <n v="0.10139847982670086"/>
    <n v="9.6968653535598956E-2"/>
    <n v="-3.8257678006291262E-4"/>
    <n v="2.6109695311653247E-4"/>
    <n v="-1.9038152507026769E-4"/>
    <n v="-0.19633306035375153"/>
    <n v="284"/>
    <n v="4"/>
    <n v="12"/>
    <s v="."/>
    <n v="0"/>
    <n v="0"/>
    <n v="0"/>
    <n v="1.2"/>
    <n v="0"/>
    <x v="4"/>
  </r>
  <r>
    <x v="23"/>
    <n v="13021051"/>
    <s v="."/>
    <n v="13001"/>
    <x v="21"/>
    <n v="5"/>
    <n v="10.599998474121094"/>
    <n v="17.099990844726563"/>
    <n v="1"/>
    <n v="9.2986379999274504E-2"/>
    <n v="296"/>
    <n v="9.6586076755536043E-2"/>
    <n v="16"/>
    <n v="0.10139847982670086"/>
    <n v="9.6968653535598956E-2"/>
    <n v="-3.8257678006291262E-4"/>
    <n v="-8.0295230473634432E-3"/>
    <n v="-1.4339745251422638E-3"/>
    <n v="-1.4788021415764279"/>
    <n v="311"/>
    <n v="5"/>
    <n v="14"/>
    <s v="."/>
    <n v="0"/>
    <n v="0"/>
    <n v="0"/>
    <n v="0"/>
    <n v="0"/>
    <x v="8"/>
  </r>
  <r>
    <x v="23"/>
    <n v="13021051"/>
    <s v="."/>
    <n v="13001"/>
    <x v="21"/>
    <n v="1"/>
    <n v="10.399993896484375"/>
    <n v="14.699996948242188"/>
    <n v="1"/>
    <n v="6.7420079999465088E-2"/>
    <n v="415"/>
    <n v="9.6586076755536043E-2"/>
    <n v="16"/>
    <n v="0.10139847982670086"/>
    <n v="9.6968653535598956E-2"/>
    <n v="-3.8257678006291262E-4"/>
    <n v="-3.359582304717286E-2"/>
    <n v="-5.2689195251136769E-3"/>
    <n v="-5.4336317284011377"/>
    <n v="391"/>
    <n v="6"/>
    <n v="20"/>
    <s v="."/>
    <n v="0"/>
    <n v="0"/>
    <n v="0"/>
    <n v="0"/>
    <n v="0"/>
    <x v="8"/>
  </r>
  <r>
    <x v="30"/>
    <n v="13021061"/>
    <s v="13-253"/>
    <n v="13001"/>
    <x v="21"/>
    <n v="2"/>
    <n v="14.899993896484375"/>
    <n v="20.129989624023438"/>
    <n v="2"/>
    <n v="0.18113195429941698"/>
    <n v="27"/>
    <n v="9.7802128447300588E-2"/>
    <n v="15"/>
    <n v="0.10139847982670086"/>
    <n v="9.6968653535598956E-2"/>
    <n v="8.3347491170163157E-4"/>
    <n v="7.8899999561014483E-2"/>
    <n v="1.2335084881173151E-2"/>
    <n v="12.720693163636346"/>
    <n v="90"/>
    <n v="1"/>
    <n v="1"/>
    <s v="Top100"/>
    <n v="0"/>
    <n v="1"/>
    <n v="1"/>
    <n v="1"/>
    <n v="1"/>
    <x v="3"/>
  </r>
  <r>
    <x v="30"/>
    <n v="13021061"/>
    <s v="13-253"/>
    <n v="13001"/>
    <x v="21"/>
    <n v="3"/>
    <n v="14.199996948242187"/>
    <n v="20.099990844726563"/>
    <n v="2"/>
    <n v="0.17210825999973167"/>
    <n v="40"/>
    <n v="9.7802128447300588E-2"/>
    <n v="15"/>
    <n v="0.10139847982670086"/>
    <n v="9.6968653535598956E-2"/>
    <n v="8.3347491170163157E-4"/>
    <n v="6.987630526132918E-2"/>
    <n v="1.0981530736220355E-2"/>
    <n v="11.324825431538899"/>
    <n v="106"/>
    <n v="2"/>
    <n v="3"/>
    <s v="Top150"/>
    <n v="0"/>
    <n v="1"/>
    <n v="1"/>
    <n v="1"/>
    <n v="0"/>
    <x v="6"/>
  </r>
  <r>
    <x v="30"/>
    <n v="13021061"/>
    <s v="13-253"/>
    <n v="13001"/>
    <x v="21"/>
    <n v="6"/>
    <n v="12.5"/>
    <n v="17.29998779296875"/>
    <n v="2"/>
    <n v="0.11223374999917723"/>
    <n v="203"/>
    <n v="9.7802128447300588E-2"/>
    <n v="15"/>
    <n v="0.10139847982670086"/>
    <n v="9.6968653535598956E-2"/>
    <n v="8.3347491170163157E-4"/>
    <n v="1.0001795260774743E-2"/>
    <n v="2.0003542361371903E-3"/>
    <n v="2.0628875035403311"/>
    <n v="232"/>
    <n v="3"/>
    <n v="11"/>
    <s v="."/>
    <n v="0"/>
    <n v="0"/>
    <n v="0"/>
    <n v="1"/>
    <n v="0"/>
    <x v="5"/>
  </r>
  <r>
    <x v="30"/>
    <n v="13021061"/>
    <s v="13-253"/>
    <n v="13001"/>
    <x v="21"/>
    <n v="1"/>
    <n v="13.699996948242188"/>
    <n v="13.299995422363281"/>
    <n v="1"/>
    <n v="7.2701789999882749E-2"/>
    <n v="392"/>
    <n v="9.7802128447300588E-2"/>
    <n v="15"/>
    <n v="0.10139847982670086"/>
    <n v="9.6968653535598956E-2"/>
    <n v="8.3347491170163157E-4"/>
    <n v="-2.9530164738519729E-2"/>
    <n v="-3.9294397637569803E-3"/>
    <n v="-4.0522783605677386"/>
    <n v="366"/>
    <n v="4"/>
    <n v="17"/>
    <s v="."/>
    <n v="0"/>
    <n v="0"/>
    <n v="0"/>
    <n v="0"/>
    <n v="0"/>
    <x v="8"/>
  </r>
  <r>
    <x v="30"/>
    <n v="13021061"/>
    <s v="13-253"/>
    <n v="13001"/>
    <x v="21"/>
    <n v="5"/>
    <n v="10.399993896484375"/>
    <n v="9"/>
    <n v="2"/>
    <n v="2.5271999999858963E-2"/>
    <n v="520"/>
    <n v="9.7802128447300588E-2"/>
    <n v="15"/>
    <n v="0.10139847982670086"/>
    <n v="9.6968653535598956E-2"/>
    <n v="8.3347491170163157E-4"/>
    <n v="-7.6959954738543515E-2"/>
    <n v="-1.1043908263760548E-2"/>
    <n v="-11.389152949005453"/>
    <n v="481"/>
    <n v="5"/>
    <n v="23"/>
    <s v="."/>
    <n v="0"/>
    <n v="0"/>
    <n v="0"/>
    <n v="1"/>
    <n v="0"/>
    <x v="5"/>
  </r>
  <r>
    <x v="17"/>
    <n v="13021791"/>
    <s v="."/>
    <n v="13001"/>
    <x v="21"/>
    <n v="3"/>
    <n v="10.5"/>
    <n v="19"/>
    <n v="3"/>
    <n v="0.11371499999950174"/>
    <n v="197"/>
    <n v="7.9478919434443407E-2"/>
    <n v="28"/>
    <n v="0.10139847982670086"/>
    <n v="9.6968653535598956E-2"/>
    <n v="-1.7489734101155549E-2"/>
    <n v="2.9806254273956431E-2"/>
    <n v="-6.0229023195998649E-3"/>
    <n v="-6.2111848520086426"/>
    <n v="403"/>
    <n v="1"/>
    <n v="5"/>
    <s v="."/>
    <n v="0"/>
    <n v="1"/>
    <n v="1"/>
    <n v="1.2"/>
    <n v="0"/>
    <x v="2"/>
  </r>
  <r>
    <x v="17"/>
    <n v="13021791"/>
    <s v="."/>
    <n v="13001"/>
    <x v="21"/>
    <n v="1"/>
    <n v="11.599998474121094"/>
    <n v="17.79998779296875"/>
    <n v="3"/>
    <n v="0.11026031999972474"/>
    <n v="208"/>
    <n v="7.9478919434443407E-2"/>
    <n v="28"/>
    <n v="0.10139847982670086"/>
    <n v="9.6968653535598956E-2"/>
    <n v="-1.7489734101155549E-2"/>
    <n v="2.6351574274179432E-2"/>
    <n v="-6.5411043195664148E-3"/>
    <n v="-6.7455864148562785"/>
    <n v="420"/>
    <n v="2"/>
    <n v="7"/>
    <s v="."/>
    <n v="0"/>
    <n v="0"/>
    <n v="1"/>
    <n v="1.2"/>
    <n v="0"/>
    <x v="0"/>
  </r>
  <r>
    <x v="17"/>
    <n v="13021791"/>
    <s v="."/>
    <n v="13001"/>
    <x v="21"/>
    <n v="4"/>
    <n v="10.5"/>
    <n v="18"/>
    <n v="1"/>
    <n v="0.10205999999925552"/>
    <n v="249"/>
    <n v="7.9478919434443407E-2"/>
    <n v="28"/>
    <n v="0.10139847982670086"/>
    <n v="9.6968653535598956E-2"/>
    <n v="-1.7489734101155549E-2"/>
    <n v="1.8151254273710213E-2"/>
    <n v="-7.7711523196367979E-3"/>
    <n v="-8.014087064521183"/>
    <n v="438"/>
    <n v="3"/>
    <n v="10"/>
    <s v="."/>
    <n v="0"/>
    <n v="0"/>
    <n v="0"/>
    <n v="0"/>
    <n v="0"/>
    <x v="8"/>
  </r>
  <r>
    <x v="17"/>
    <n v="13021791"/>
    <s v="."/>
    <n v="13001"/>
    <x v="21"/>
    <n v="2"/>
    <n v="9.0999984741210937"/>
    <n v="13.5"/>
    <n v="2"/>
    <n v="4.9754249999750755E-2"/>
    <n v="474"/>
    <n v="7.9478919434443407E-2"/>
    <n v="28"/>
    <n v="0.10139847982670086"/>
    <n v="9.6968653535598956E-2"/>
    <n v="-1.7489734101155549E-2"/>
    <n v="-3.4154495725794556E-2"/>
    <n v="-1.5617014819562514E-2"/>
    <n v="-16.105219831508975"/>
    <n v="522"/>
    <n v="4"/>
    <n v="20"/>
    <s v="."/>
    <n v="0"/>
    <n v="0"/>
    <n v="0"/>
    <n v="1"/>
    <n v="0"/>
    <x v="5"/>
  </r>
  <r>
    <x v="17"/>
    <n v="13021791"/>
    <s v="."/>
    <n v="13001"/>
    <x v="21"/>
    <n v="5"/>
    <n v="9.399993896484375"/>
    <n v="11.599998474121094"/>
    <n v="3"/>
    <n v="3.7945919999856415E-2"/>
    <n v="502"/>
    <n v="7.9478919434443407E-2"/>
    <n v="28"/>
    <n v="0.10139847982670086"/>
    <n v="9.6968653535598956E-2"/>
    <n v="-1.7489734101155549E-2"/>
    <n v="-4.5962825725688897E-2"/>
    <n v="-1.7388264319546664E-2"/>
    <n v="-17.931840533562855"/>
    <n v="525"/>
    <n v="5"/>
    <n v="21"/>
    <s v="."/>
    <n v="0"/>
    <n v="0"/>
    <n v="0"/>
    <n v="1.2"/>
    <n v="0"/>
    <x v="4"/>
  </r>
  <r>
    <x v="17"/>
    <n v="13021791"/>
    <s v="."/>
    <n v="13001"/>
    <x v="21"/>
    <n v="6"/>
    <n v="7"/>
    <n v="7.2999992370605469"/>
    <n v="2"/>
    <n v="1.1190899999974135E-2"/>
    <n v="541"/>
    <n v="7.9478919434443407E-2"/>
    <n v="28"/>
    <n v="0.10139847982670086"/>
    <n v="9.6968653535598956E-2"/>
    <n v="-1.7489734101155549E-2"/>
    <n v="-7.2717845725571176E-2"/>
    <n v="-2.1401517319529006E-2"/>
    <n v="-22.07055222404642"/>
    <n v="539"/>
    <n v="6"/>
    <n v="23"/>
    <s v="."/>
    <n v="0"/>
    <n v="0"/>
    <n v="0"/>
    <n v="1"/>
    <n v="0"/>
    <x v="5"/>
  </r>
  <r>
    <x v="10"/>
    <n v="3406"/>
    <s v="."/>
    <n v="98"/>
    <x v="22"/>
    <n v="1"/>
    <n v="12.199996948242188"/>
    <n v="19.899993896484375"/>
    <n v="2"/>
    <n v="0.14493965999827196"/>
    <n v="84"/>
    <n v="9.6163083022322418E-2"/>
    <n v="18"/>
    <n v="0.11200910999944677"/>
    <n v="9.6968653535598956E-2"/>
    <n v="-8.0557051327653784E-4"/>
    <n v="3.373612051210173E-2"/>
    <n v="4.5770757688493365E-3"/>
    <n v="4.7201601775041748"/>
    <n v="186"/>
    <n v="1"/>
    <n v="8"/>
    <s v="Top200"/>
    <n v="0"/>
    <n v="0"/>
    <n v="1"/>
    <n v="1"/>
    <n v="0"/>
    <x v="9"/>
  </r>
  <r>
    <x v="10"/>
    <n v="3406"/>
    <s v="."/>
    <n v="98"/>
    <x v="22"/>
    <n v="3"/>
    <n v="10.899993896484375"/>
    <n v="18.199996948242187"/>
    <n v="2"/>
    <n v="0.10831547999987379"/>
    <n v="219"/>
    <n v="9.6163083022322418E-2"/>
    <n v="18"/>
    <n v="0.11200910999944677"/>
    <n v="9.6968653535598956E-2"/>
    <n v="-8.0557051327653784E-4"/>
    <n v="-2.8880594862964459E-3"/>
    <n v="-9.1655123091038959E-4"/>
    <n v="-0.94520362765881549"/>
    <n v="300"/>
    <n v="2"/>
    <n v="17"/>
    <s v="."/>
    <n v="0"/>
    <n v="0"/>
    <n v="1"/>
    <n v="1"/>
    <n v="0"/>
    <x v="9"/>
  </r>
  <r>
    <x v="10"/>
    <n v="3406"/>
    <s v="."/>
    <n v="98"/>
    <x v="22"/>
    <n v="4"/>
    <n v="10.099998474121094"/>
    <n v="13.699996948242188"/>
    <n v="1"/>
    <n v="5.6870069999604311E-2"/>
    <n v="451"/>
    <n v="9.6163083022322418E-2"/>
    <n v="18"/>
    <n v="0.11200910999944677"/>
    <n v="9.6968653535598956E-2"/>
    <n v="-8.0557051327653784E-4"/>
    <n v="-5.4333469486565936E-2"/>
    <n v="-8.6333627309508124E-3"/>
    <n v="-8.9032511189622205"/>
    <n v="452"/>
    <n v="3"/>
    <n v="30"/>
    <s v="."/>
    <n v="0"/>
    <n v="0"/>
    <n v="0"/>
    <n v="0"/>
    <n v="0"/>
    <x v="8"/>
  </r>
  <r>
    <x v="10"/>
    <n v="3406"/>
    <s v="."/>
    <n v="98"/>
    <x v="22"/>
    <n v="2"/>
    <n v="7"/>
    <n v="7.5999984741210938"/>
    <n v="2"/>
    <n v="1.2129599999980201E-2"/>
    <n v="538"/>
    <n v="9.6163083022322418E-2"/>
    <n v="18"/>
    <n v="0.11200910999944677"/>
    <n v="9.6968653535598956E-2"/>
    <n v="-8.0557051327653784E-4"/>
    <n v="-9.9073939486190046E-2"/>
    <n v="-1.534443323089443E-2"/>
    <n v="-15.824117043412601"/>
    <n v="519"/>
    <n v="4"/>
    <n v="33"/>
    <s v="."/>
    <n v="0"/>
    <n v="0"/>
    <n v="0"/>
    <n v="1"/>
    <n v="0"/>
    <x v="5"/>
  </r>
  <r>
    <x v="27"/>
    <n v="40291"/>
    <s v="13-262"/>
    <n v="4001"/>
    <x v="22"/>
    <n v="1"/>
    <n v="14"/>
    <n v="24.399993896484375"/>
    <n v="3"/>
    <n v="0.25005119999696035"/>
    <n v="4"/>
    <n v="0.12870699264737026"/>
    <n v="3"/>
    <n v="0.11200910999944677"/>
    <n v="9.6968653535598956E-2"/>
    <n v="3.1738339111771305E-2"/>
    <n v="0.10630375088574227"/>
    <n v="3.4988566099924123E-2"/>
    <n v="36.082347051544012"/>
    <n v="2"/>
    <n v="1"/>
    <n v="1"/>
    <s v="Top50"/>
    <n v="1"/>
    <n v="1"/>
    <n v="1"/>
    <n v="1.2"/>
    <n v="1"/>
    <x v="10"/>
  </r>
  <r>
    <x v="27"/>
    <n v="40291"/>
    <s v="13-262"/>
    <n v="4001"/>
    <x v="22"/>
    <n v="6"/>
    <n v="14.899993896484375"/>
    <n v="21.5"/>
    <n v="2"/>
    <n v="0.20662574999914796"/>
    <n v="14"/>
    <n v="0.12870699264737026"/>
    <n v="3"/>
    <n v="0.11200910999944677"/>
    <n v="9.6968653535598956E-2"/>
    <n v="3.1738339111771305E-2"/>
    <n v="6.287830088792988E-2"/>
    <n v="2.8474748600252266E-2"/>
    <n v="29.364900472500288"/>
    <n v="5"/>
    <n v="2"/>
    <n v="3"/>
    <s v="Top50"/>
    <n v="1"/>
    <n v="1"/>
    <n v="1"/>
    <n v="1"/>
    <n v="1"/>
    <x v="7"/>
  </r>
  <r>
    <x v="27"/>
    <n v="40291"/>
    <s v="13-262"/>
    <n v="4001"/>
    <x v="22"/>
    <n v="4"/>
    <n v="12.899993896484375"/>
    <n v="22.199996948242188"/>
    <n v="3"/>
    <n v="0.19072907999907329"/>
    <n v="21"/>
    <n v="0.12870699264737026"/>
    <n v="3"/>
    <n v="0.11200910999944677"/>
    <n v="9.6968653535598956E-2"/>
    <n v="3.1738339111771305E-2"/>
    <n v="4.6981630887855216E-2"/>
    <n v="2.6090248100241065E-2"/>
    <n v="26.905857871546978"/>
    <n v="10"/>
    <n v="3"/>
    <n v="1"/>
    <s v="Top50"/>
    <n v="1"/>
    <n v="1"/>
    <n v="0"/>
    <n v="1.2"/>
    <n v="1"/>
    <x v="1"/>
  </r>
  <r>
    <x v="27"/>
    <n v="40291"/>
    <s v="13-262"/>
    <n v="4001"/>
    <x v="22"/>
    <n v="2"/>
    <n v="10.899993896484375"/>
    <n v="14.599998474121094"/>
    <n v="3"/>
    <n v="6.970331999946211E-2"/>
    <n v="407"/>
    <n v="0.12870699264737026"/>
    <n v="3"/>
    <n v="0.11200910999944677"/>
    <n v="9.6968653535598956E-2"/>
    <n v="3.1738339111771305E-2"/>
    <n v="-7.4044129111755966E-2"/>
    <n v="7.9363841002993898E-3"/>
    <n v="8.1844841718729224"/>
    <n v="146"/>
    <n v="4"/>
    <n v="3"/>
    <s v="Top150"/>
    <n v="1"/>
    <n v="1"/>
    <n v="0"/>
    <n v="1.2"/>
    <n v="0"/>
    <x v="2"/>
  </r>
  <r>
    <x v="13"/>
    <n v="4021001"/>
    <s v="13-259"/>
    <n v="4001"/>
    <x v="22"/>
    <n v="4"/>
    <n v="12.099998474121094"/>
    <n v="20.099990844726563"/>
    <n v="3"/>
    <n v="0.14665562999834947"/>
    <n v="82"/>
    <n v="0.11291944754405683"/>
    <n v="6"/>
    <n v="0.11200910999944677"/>
    <n v="9.6968653535598956E-2"/>
    <n v="1.5950794008457878E-2"/>
    <n v="1.869572599044482E-2"/>
    <n v="1.2374835303641449E-2"/>
    <n v="12.761686227909127"/>
    <n v="88"/>
    <n v="1"/>
    <n v="1"/>
    <s v="Top100"/>
    <n v="1"/>
    <n v="1"/>
    <n v="1"/>
    <n v="1.2"/>
    <n v="1"/>
    <x v="10"/>
  </r>
  <r>
    <x v="13"/>
    <n v="4021001"/>
    <s v="13-259"/>
    <n v="4001"/>
    <x v="22"/>
    <n v="5"/>
    <n v="11.899993896484375"/>
    <n v="20"/>
    <n v="2"/>
    <n v="0.14279999999962456"/>
    <n v="89"/>
    <n v="0.11291944754405683"/>
    <n v="6"/>
    <n v="0.11200910999944677"/>
    <n v="9.6968653535598956E-2"/>
    <n v="1.5950794008457878E-2"/>
    <n v="1.4840095991719912E-2"/>
    <n v="1.1796490803832714E-2"/>
    <n v="12.165262044710156"/>
    <n v="95"/>
    <n v="2"/>
    <n v="3"/>
    <s v="Top100"/>
    <n v="1"/>
    <n v="1"/>
    <n v="1"/>
    <n v="1"/>
    <n v="1"/>
    <x v="7"/>
  </r>
  <r>
    <x v="13"/>
    <n v="4021001"/>
    <s v="13-259"/>
    <n v="4001"/>
    <x v="22"/>
    <n v="3"/>
    <n v="12"/>
    <n v="19.29998779296875"/>
    <n v="3"/>
    <n v="0.13409639999917999"/>
    <n v="114"/>
    <n v="0.11291944754405683"/>
    <n v="6"/>
    <n v="0.11200910999944677"/>
    <n v="9.6968653535598956E-2"/>
    <n v="1.5950794008457878E-2"/>
    <n v="6.1364959912753453E-3"/>
    <n v="1.0490950803766028E-2"/>
    <n v="10.818909432329706"/>
    <n v="113"/>
    <n v="3"/>
    <n v="6"/>
    <s v="Top150"/>
    <n v="1"/>
    <n v="0"/>
    <n v="0"/>
    <n v="1.2"/>
    <n v="0"/>
    <x v="0"/>
  </r>
  <r>
    <x v="13"/>
    <n v="4021001"/>
    <s v="13-259"/>
    <n v="4001"/>
    <x v="22"/>
    <n v="2"/>
    <n v="13"/>
    <n v="16"/>
    <n v="3"/>
    <n v="9.9839999999858264E-2"/>
    <n v="265"/>
    <n v="0.11291944754405683"/>
    <n v="6"/>
    <n v="0.11200910999944677"/>
    <n v="9.6968653535598956E-2"/>
    <n v="1.5950794008457878E-2"/>
    <n v="-2.8119904008046384E-2"/>
    <n v="5.3524908038677698E-3"/>
    <n v="5.5198155369897686"/>
    <n v="174"/>
    <n v="4"/>
    <n v="13"/>
    <s v="Top200"/>
    <n v="1"/>
    <n v="0"/>
    <n v="0"/>
    <n v="1.2"/>
    <n v="0"/>
    <x v="0"/>
  </r>
  <r>
    <x v="13"/>
    <n v="4021001"/>
    <s v="13-259"/>
    <n v="4001"/>
    <x v="22"/>
    <n v="1"/>
    <n v="10.899993896484375"/>
    <n v="17.29998779296875"/>
    <n v="3"/>
    <n v="9.7867829999813694E-2"/>
    <n v="280"/>
    <n v="0.11291944754405683"/>
    <n v="6"/>
    <n v="0.11200910999944677"/>
    <n v="9.6968653535598956E-2"/>
    <n v="1.5950794008457878E-2"/>
    <n v="-3.0092074008090955E-2"/>
    <n v="5.056665303861084E-3"/>
    <n v="5.214742207392506"/>
    <n v="179"/>
    <n v="5"/>
    <n v="14"/>
    <s v="Top200"/>
    <n v="1"/>
    <n v="0"/>
    <n v="0"/>
    <n v="1.2"/>
    <n v="0"/>
    <x v="0"/>
  </r>
  <r>
    <x v="13"/>
    <n v="4021001"/>
    <s v="13-259"/>
    <n v="4001"/>
    <x v="22"/>
    <n v="6"/>
    <n v="11.399993896484375"/>
    <n v="16.899993896484375"/>
    <n v="3"/>
    <n v="9.767861999989691E-2"/>
    <n v="281"/>
    <n v="0.11291944754405683"/>
    <n v="6"/>
    <n v="0.11200910999944677"/>
    <n v="9.6968653535598956E-2"/>
    <n v="1.5950794008457878E-2"/>
    <n v="-3.0281284008007739E-2"/>
    <n v="5.0282838038735664E-3"/>
    <n v="5.1854734705866488"/>
    <n v="180"/>
    <n v="6"/>
    <n v="15"/>
    <s v="Top200"/>
    <n v="1"/>
    <n v="0"/>
    <n v="0"/>
    <n v="1.2"/>
    <n v="0"/>
    <x v="0"/>
  </r>
  <r>
    <x v="19"/>
    <n v="4021021"/>
    <s v="13-257"/>
    <n v="4001"/>
    <x v="22"/>
    <n v="2"/>
    <n v="10.799995422363281"/>
    <n v="20.5"/>
    <n v="3"/>
    <n v="0.13616099999853759"/>
    <n v="108"/>
    <n v="0.10498249645195783"/>
    <n v="11"/>
    <n v="0.11200910999944677"/>
    <n v="9.6968653535598956E-2"/>
    <n v="8.0138429163588709E-3"/>
    <n v="1.6138047082731949E-2"/>
    <n v="7.2290128122251152E-3"/>
    <n v="7.4549996814911053"/>
    <n v="157"/>
    <n v="1"/>
    <n v="8"/>
    <s v="Top200"/>
    <n v="1"/>
    <n v="0"/>
    <n v="1"/>
    <n v="1.2"/>
    <n v="0"/>
    <x v="2"/>
  </r>
  <r>
    <x v="19"/>
    <n v="4021021"/>
    <s v="13-257"/>
    <n v="4001"/>
    <x v="22"/>
    <n v="3"/>
    <n v="11"/>
    <n v="20"/>
    <n v="2"/>
    <n v="0.1319999999996071"/>
    <n v="120"/>
    <n v="0.10498249645195783"/>
    <n v="11"/>
    <n v="0.11200910999944677"/>
    <n v="9.6968653535598956E-2"/>
    <n v="8.0138429163588709E-3"/>
    <n v="1.1977047083801456E-2"/>
    <n v="6.6048628123855403E-3"/>
    <n v="6.81133806809102"/>
    <n v="162"/>
    <n v="2"/>
    <n v="9"/>
    <s v="Top200"/>
    <n v="1"/>
    <n v="0"/>
    <n v="1"/>
    <n v="1"/>
    <n v="0"/>
    <x v="6"/>
  </r>
  <r>
    <x v="19"/>
    <n v="4021021"/>
    <s v="13-257"/>
    <n v="4001"/>
    <x v="22"/>
    <n v="5"/>
    <n v="10.699996948242188"/>
    <n v="18.899993896484375"/>
    <n v="3"/>
    <n v="0.1146644099999321"/>
    <n v="192"/>
    <n v="0.10498249645195783"/>
    <n v="11"/>
    <n v="0.11200910999944677"/>
    <n v="9.6968653535598956E-2"/>
    <n v="8.0138429163588709E-3"/>
    <n v="-5.3585429158735376E-3"/>
    <n v="4.0045243124342917E-3"/>
    <n v="4.129710134589172"/>
    <n v="194"/>
    <n v="3"/>
    <n v="12"/>
    <s v="Top200"/>
    <n v="1"/>
    <n v="0"/>
    <n v="0"/>
    <n v="1.2"/>
    <n v="0"/>
    <x v="0"/>
  </r>
  <r>
    <x v="19"/>
    <n v="4021021"/>
    <s v="13-257"/>
    <n v="4001"/>
    <x v="22"/>
    <n v="6"/>
    <n v="10.399993896484375"/>
    <n v="18.29998779296875"/>
    <n v="1"/>
    <n v="0.1044856799999252"/>
    <n v="234"/>
    <n v="0.10498249645195783"/>
    <n v="11"/>
    <n v="0.11200910999944677"/>
    <n v="9.6968653535598956E-2"/>
    <n v="8.0138429163588709E-3"/>
    <n v="-1.5537272915880446E-2"/>
    <n v="2.4777148124332554E-3"/>
    <n v="2.5551708950188128"/>
    <n v="218"/>
    <n v="4"/>
    <n v="15"/>
    <s v="."/>
    <n v="1"/>
    <n v="0"/>
    <n v="0"/>
    <n v="0"/>
    <n v="0"/>
    <x v="5"/>
  </r>
  <r>
    <x v="19"/>
    <n v="4021021"/>
    <s v="13-257"/>
    <n v="4001"/>
    <x v="22"/>
    <n v="1"/>
    <n v="10.899993896484375"/>
    <n v="17.79998779296875"/>
    <n v="2"/>
    <n v="0.10360667999975703"/>
    <n v="239"/>
    <n v="0.10498249645195783"/>
    <n v="11"/>
    <n v="0.11200910999944677"/>
    <n v="9.6968653535598956E-2"/>
    <n v="8.0138429163588709E-3"/>
    <n v="-1.6416272916048608E-2"/>
    <n v="2.3458648124080315E-3"/>
    <n v="2.4191991193801838"/>
    <n v="225"/>
    <n v="5"/>
    <n v="16"/>
    <s v="."/>
    <n v="1"/>
    <n v="0"/>
    <n v="0"/>
    <n v="1"/>
    <n v="0"/>
    <x v="9"/>
  </r>
  <r>
    <x v="19"/>
    <n v="4021021"/>
    <s v="13-257"/>
    <n v="4001"/>
    <x v="22"/>
    <n v="4"/>
    <n v="10"/>
    <n v="12.599998474121094"/>
    <n v="2"/>
    <n v="4.762799999980416E-2"/>
    <n v="480"/>
    <n v="0.10498249645195783"/>
    <n v="11"/>
    <n v="0.11200910999944677"/>
    <n v="9.6968653535598956E-2"/>
    <n v="8.0138429163588709E-3"/>
    <n v="-7.2394952916001468E-2"/>
    <n v="-6.0509371875848974E-3"/>
    <n v="-6.2400961207154308"/>
    <n v="405"/>
    <n v="6"/>
    <n v="22"/>
    <s v="."/>
    <n v="1"/>
    <n v="0"/>
    <n v="0"/>
    <n v="1"/>
    <n v="0"/>
    <x v="9"/>
  </r>
  <r>
    <x v="23"/>
    <n v="13021051"/>
    <s v="."/>
    <n v="13001"/>
    <x v="22"/>
    <n v="5"/>
    <n v="11.899993896484375"/>
    <n v="21.5"/>
    <n v="3"/>
    <n v="0.16502324999964912"/>
    <n v="49"/>
    <n v="9.6586076755536043E-2"/>
    <n v="16"/>
    <n v="0.11200910999944677"/>
    <n v="9.6968653535598956E-2"/>
    <n v="-3.8257678006291262E-4"/>
    <n v="5.3396716780265266E-2"/>
    <n v="7.7799614490020423E-3"/>
    <n v="8.0231715769322065"/>
    <n v="148"/>
    <n v="1"/>
    <n v="4"/>
    <s v="Top150"/>
    <n v="0"/>
    <n v="1"/>
    <n v="1"/>
    <n v="1.2"/>
    <n v="0"/>
    <x v="2"/>
  </r>
  <r>
    <x v="23"/>
    <n v="13021051"/>
    <s v="."/>
    <n v="13001"/>
    <x v="22"/>
    <n v="6"/>
    <n v="11.599998474121094"/>
    <n v="18.5"/>
    <n v="1"/>
    <n v="0.11910299999999552"/>
    <n v="171"/>
    <n v="9.6586076755536043E-2"/>
    <n v="16"/>
    <n v="0.11200910999944677"/>
    <n v="9.6968653535598956E-2"/>
    <n v="-3.8257678006291262E-4"/>
    <n v="7.4764667806116597E-3"/>
    <n v="8.9192394905400127E-4"/>
    <n v="0.91980646996048032"/>
    <n v="255"/>
    <n v="2"/>
    <n v="9"/>
    <s v="."/>
    <n v="0"/>
    <n v="0"/>
    <n v="1"/>
    <n v="0"/>
    <n v="0"/>
    <x v="5"/>
  </r>
  <r>
    <x v="23"/>
    <n v="13021051"/>
    <s v="."/>
    <n v="13001"/>
    <x v="22"/>
    <n v="1"/>
    <n v="12"/>
    <n v="15.5"/>
    <n v="3"/>
    <n v="8.6489999999685097E-2"/>
    <n v="330"/>
    <n v="9.6586076755536043E-2"/>
    <n v="16"/>
    <n v="0.11200910999944677"/>
    <n v="9.6968653535598956E-2"/>
    <n v="-3.8257678006291262E-4"/>
    <n v="-2.5136533219698762E-2"/>
    <n v="-4.000026050992562E-3"/>
    <n v="-4.1250712525610966"/>
    <n v="369"/>
    <n v="3"/>
    <n v="17"/>
    <s v="."/>
    <n v="0"/>
    <n v="0"/>
    <n v="0"/>
    <n v="1.2"/>
    <n v="0"/>
    <x v="4"/>
  </r>
  <r>
    <x v="23"/>
    <n v="13021051"/>
    <s v="."/>
    <n v="13001"/>
    <x v="22"/>
    <n v="2"/>
    <n v="9.399993896484375"/>
    <n v="10.299995422363281"/>
    <n v="3"/>
    <n v="2.9917379999915283E-2"/>
    <n v="513"/>
    <n v="9.6586076755536043E-2"/>
    <n v="16"/>
    <n v="0.11200910999944677"/>
    <n v="9.6968653535598956E-2"/>
    <n v="-3.8257678006291262E-4"/>
    <n v="-8.1709153219468575E-2"/>
    <n v="-1.2485919050958035E-2"/>
    <n v="-12.876242575003092"/>
    <n v="497"/>
    <n v="4"/>
    <n v="24"/>
    <s v="."/>
    <n v="0"/>
    <n v="0"/>
    <n v="0"/>
    <n v="1.2"/>
    <n v="0"/>
    <x v="4"/>
  </r>
  <r>
    <x v="2"/>
    <n v="13028041"/>
    <s v="13-243"/>
    <n v="13001"/>
    <x v="22"/>
    <n v="4"/>
    <n v="12"/>
    <n v="20.5"/>
    <n v="2"/>
    <n v="0.15128999999978987"/>
    <n v="73"/>
    <n v="0.10444300758906679"/>
    <n v="12"/>
    <n v="0.11200910999944677"/>
    <n v="9.6968653535598956E-2"/>
    <n v="7.4743540534678299E-3"/>
    <n v="3.180653594687527E-2"/>
    <n v="9.255592824111987E-3"/>
    <n v="9.5449328072953907"/>
    <n v="130"/>
    <n v="1"/>
    <n v="1"/>
    <s v="Top150"/>
    <n v="1"/>
    <n v="1"/>
    <n v="1"/>
    <n v="1"/>
    <n v="0"/>
    <x v="3"/>
  </r>
  <r>
    <x v="2"/>
    <n v="13028041"/>
    <s v="13-243"/>
    <n v="13001"/>
    <x v="22"/>
    <n v="3"/>
    <n v="10.299995422363281"/>
    <n v="17.29998779296875"/>
    <n v="1"/>
    <n v="9.2480609999256558E-2"/>
    <n v="298"/>
    <n v="0.10444300758906679"/>
    <n v="12"/>
    <n v="0.11200910999944677"/>
    <n v="9.6968653535598956E-2"/>
    <n v="7.4743540534678299E-3"/>
    <n v="-2.7002854053658043E-2"/>
    <n v="4.3418432403199113E-4"/>
    <n v="0.44775740221307103"/>
    <n v="267"/>
    <n v="2"/>
    <n v="8"/>
    <s v="."/>
    <n v="1"/>
    <n v="0"/>
    <n v="1"/>
    <n v="0"/>
    <n v="0"/>
    <x v="9"/>
  </r>
  <r>
    <x v="9"/>
    <n v="13077471"/>
    <s v="."/>
    <n v="13001"/>
    <x v="22"/>
    <n v="3"/>
    <n v="11.899993896484375"/>
    <n v="17"/>
    <n v="2"/>
    <n v="0.10317299999951501"/>
    <n v="242"/>
    <n v="8.6400584002347763E-2"/>
    <n v="25"/>
    <n v="0.11200910999944677"/>
    <n v="9.6968653535598956E-2"/>
    <n v="-1.0568069533251193E-2"/>
    <n v="1.7319595333194354E-3"/>
    <n v="-6.0810477899528002E-3"/>
    <n v="-6.271148013538558"/>
    <n v="407"/>
    <n v="1"/>
    <n v="9"/>
    <s v="."/>
    <n v="0"/>
    <n v="0"/>
    <n v="1"/>
    <n v="1"/>
    <n v="0"/>
    <x v="9"/>
  </r>
  <r>
    <x v="9"/>
    <n v="13077471"/>
    <s v="."/>
    <n v="13001"/>
    <x v="22"/>
    <n v="1"/>
    <n v="10.199996948242187"/>
    <n v="15.299995422363281"/>
    <n v="3"/>
    <n v="7.1631539999543747E-2"/>
    <n v="398"/>
    <n v="8.6400584002347763E-2"/>
    <n v="25"/>
    <n v="0.11200910999944677"/>
    <n v="9.6968653535598956E-2"/>
    <n v="-1.0568069533251193E-2"/>
    <n v="-2.9809500466651831E-2"/>
    <n v="-1.0812266789948489E-2"/>
    <n v="-11.150270108658475"/>
    <n v="478"/>
    <n v="2"/>
    <n v="11"/>
    <s v="."/>
    <n v="0"/>
    <n v="0"/>
    <n v="1"/>
    <n v="1.2"/>
    <n v="0"/>
    <x v="0"/>
  </r>
  <r>
    <x v="9"/>
    <n v="13077471"/>
    <s v="."/>
    <n v="13001"/>
    <x v="22"/>
    <n v="4"/>
    <n v="8.899993896484375"/>
    <n v="11"/>
    <n v="2"/>
    <n v="3.2306999999946129E-2"/>
    <n v="511"/>
    <n v="8.6400584002347763E-2"/>
    <n v="25"/>
    <n v="0.11200910999944677"/>
    <n v="9.6968653535598956E-2"/>
    <n v="-1.0568069533251193E-2"/>
    <n v="-6.913404046624945E-2"/>
    <n v="-1.6710947789888131E-2"/>
    <n v="-17.233350346308807"/>
    <n v="523"/>
    <n v="3"/>
    <n v="13"/>
    <s v="."/>
    <n v="0"/>
    <n v="0"/>
    <n v="0"/>
    <n v="1"/>
    <n v="0"/>
    <x v="5"/>
  </r>
  <r>
    <x v="10"/>
    <n v="3406"/>
    <s v="."/>
    <n v="98"/>
    <x v="23"/>
    <n v="3"/>
    <n v="14"/>
    <n v="19"/>
    <n v="1"/>
    <n v="0.15161999999872933"/>
    <n v="70"/>
    <n v="9.6163083022322418E-2"/>
    <n v="18"/>
    <n v="0.13246510981397888"/>
    <n v="9.6968653535598956E-2"/>
    <n v="-8.0557051327653784E-4"/>
    <n v="1.9960460698026983E-2"/>
    <n v="2.5107267967381247E-3"/>
    <n v="2.5892148701604807"/>
    <n v="217"/>
    <n v="1"/>
    <n v="10"/>
    <s v="."/>
    <n v="0"/>
    <n v="0"/>
    <n v="1"/>
    <n v="0"/>
    <n v="0"/>
    <x v="5"/>
  </r>
  <r>
    <x v="10"/>
    <n v="3406"/>
    <s v="."/>
    <n v="98"/>
    <x v="23"/>
    <n v="6"/>
    <n v="13"/>
    <n v="19.699996948242188"/>
    <n v="2"/>
    <n v="0.15135509999890928"/>
    <n v="71"/>
    <n v="9.6163083022322418E-2"/>
    <n v="18"/>
    <n v="0.13246510981397888"/>
    <n v="9.6968653535598956E-2"/>
    <n v="-8.0557051327653784E-4"/>
    <n v="1.9695560698206938E-2"/>
    <n v="2.4709917967651179E-3"/>
    <n v="2.5482377105071095"/>
    <n v="219"/>
    <n v="2"/>
    <n v="11"/>
    <s v="."/>
    <n v="0"/>
    <n v="0"/>
    <n v="1"/>
    <n v="1"/>
    <n v="0"/>
    <x v="9"/>
  </r>
  <r>
    <x v="10"/>
    <n v="3406"/>
    <s v="."/>
    <n v="98"/>
    <x v="23"/>
    <n v="4"/>
    <n v="12.599998474121094"/>
    <n v="18.099990844726563"/>
    <n v="2"/>
    <n v="0.12383657999998832"/>
    <n v="152"/>
    <n v="9.6163083022322418E-2"/>
    <n v="18"/>
    <n v="0.13246510981397888"/>
    <n v="9.6968653535598956E-2"/>
    <n v="-8.0557051327653784E-4"/>
    <n v="-7.8229593007140275E-3"/>
    <n v="-1.6567862030730266E-3"/>
    <n v="-1.708579156938371"/>
    <n v="318"/>
    <n v="3"/>
    <n v="20"/>
    <s v="."/>
    <n v="0"/>
    <n v="0"/>
    <n v="0"/>
    <n v="1"/>
    <n v="0"/>
    <x v="5"/>
  </r>
  <r>
    <x v="10"/>
    <n v="3406"/>
    <s v="."/>
    <n v="98"/>
    <x v="23"/>
    <n v="5"/>
    <n v="12"/>
    <n v="17.5"/>
    <n v="3"/>
    <n v="0.11024999999972351"/>
    <n v="209"/>
    <n v="9.6163083022322418E-2"/>
    <n v="18"/>
    <n v="0.13246510981397888"/>
    <n v="9.6968653535598956E-2"/>
    <n v="-8.0557051327653784E-4"/>
    <n v="-2.140953930097883E-2"/>
    <n v="-3.6947732031127473E-3"/>
    <n v="-3.8102758658563087"/>
    <n v="359"/>
    <n v="4"/>
    <n v="25"/>
    <s v="."/>
    <n v="0"/>
    <n v="0"/>
    <n v="0"/>
    <n v="1.2"/>
    <n v="0"/>
    <x v="4"/>
  </r>
  <r>
    <x v="10"/>
    <n v="3406"/>
    <s v="."/>
    <n v="98"/>
    <x v="23"/>
    <n v="1"/>
    <n v="11"/>
    <n v="15.599998474121094"/>
    <n v="3"/>
    <n v="8.0308799999329494E-2"/>
    <n v="353"/>
    <n v="9.6163083022322418E-2"/>
    <n v="18"/>
    <n v="0.13246510981397888"/>
    <n v="9.6968653535598956E-2"/>
    <n v="-8.0557051327653784E-4"/>
    <n v="-5.1350739301372864E-2"/>
    <n v="-8.1859532031718519E-3"/>
    <n v="-8.4418550786276931"/>
    <n v="445"/>
    <n v="5"/>
    <n v="29"/>
    <s v="."/>
    <n v="0"/>
    <n v="0"/>
    <n v="0"/>
    <n v="1.2"/>
    <n v="0"/>
    <x v="4"/>
  </r>
  <r>
    <x v="10"/>
    <n v="3406"/>
    <s v="."/>
    <n v="98"/>
    <x v="23"/>
    <n v="2"/>
    <n v="9.5"/>
    <n v="13.5"/>
    <n v="2"/>
    <n v="5.1941249999799766E-2"/>
    <n v="469"/>
    <n v="9.6163083022322418E-2"/>
    <n v="18"/>
    <n v="0.13246510981397888"/>
    <n v="9.6968653535598956E-2"/>
    <n v="-8.0557051327653784E-4"/>
    <n v="-7.9718289300902592E-2"/>
    <n v="-1.2441085703101311E-2"/>
    <n v="-12.830007687519309"/>
    <n v="496"/>
    <n v="6"/>
    <n v="32"/>
    <s v="."/>
    <n v="0"/>
    <n v="0"/>
    <n v="0"/>
    <n v="1"/>
    <n v="0"/>
    <x v="5"/>
  </r>
  <r>
    <x v="25"/>
    <n v="402142"/>
    <s v="."/>
    <n v="4001"/>
    <x v="23"/>
    <n v="6"/>
    <n v="13.899993896484375"/>
    <n v="22.29998779296875"/>
    <n v="3"/>
    <n v="0.20736992999991344"/>
    <n v="13"/>
    <n v="9.1609026837085841E-2"/>
    <n v="23"/>
    <n v="0.13246510981397888"/>
    <n v="9.6968653535598956E-2"/>
    <n v="-5.3596266985131147E-3"/>
    <n v="8.0264446884447671E-2"/>
    <n v="8.8238910135592825E-3"/>
    <n v="9.0997355246557809"/>
    <n v="138"/>
    <n v="1"/>
    <n v="1"/>
    <s v="Top150"/>
    <n v="0"/>
    <n v="1"/>
    <n v="1"/>
    <n v="1.2"/>
    <n v="0"/>
    <x v="2"/>
  </r>
  <r>
    <x v="25"/>
    <n v="402142"/>
    <s v="."/>
    <n v="4001"/>
    <x v="23"/>
    <n v="4"/>
    <n v="12.399993896484375"/>
    <n v="19.599990844726562"/>
    <n v="3"/>
    <n v="0.14290751999942586"/>
    <n v="87"/>
    <n v="9.1609026837085841E-2"/>
    <n v="23"/>
    <n v="0.13246510981397888"/>
    <n v="9.6968653535598956E-2"/>
    <n v="-5.3596266985131147E-3"/>
    <n v="1.5802036883960091E-2"/>
    <n v="-8.4547048651385489E-4"/>
    <n v="-0.87190082123133461"/>
    <n v="299"/>
    <n v="2"/>
    <n v="9"/>
    <s v="."/>
    <n v="0"/>
    <n v="0"/>
    <n v="1"/>
    <n v="1.2"/>
    <n v="0"/>
    <x v="0"/>
  </r>
  <r>
    <x v="25"/>
    <n v="402142"/>
    <s v="."/>
    <n v="4001"/>
    <x v="23"/>
    <n v="5"/>
    <n v="13"/>
    <n v="16"/>
    <n v="2"/>
    <n v="9.9839999999858264E-2"/>
    <n v="265"/>
    <n v="9.1609026837085841E-2"/>
    <n v="23"/>
    <n v="0.13246510981397888"/>
    <n v="9.6968653535598956E-2"/>
    <n v="-5.3596266985131147E-3"/>
    <n v="-2.7265483115607503E-2"/>
    <n v="-7.3055984864489939E-3"/>
    <n v="-7.5339795078901206"/>
    <n v="429"/>
    <n v="3"/>
    <n v="16"/>
    <s v="."/>
    <n v="0"/>
    <n v="0"/>
    <n v="0"/>
    <n v="1"/>
    <n v="0"/>
    <x v="5"/>
  </r>
  <r>
    <x v="25"/>
    <n v="402142"/>
    <s v="."/>
    <n v="4001"/>
    <x v="23"/>
    <n v="3"/>
    <n v="12.899993896484375"/>
    <n v="14.5"/>
    <n v="3"/>
    <n v="8.1366749999688182E-2"/>
    <n v="348"/>
    <n v="9.1609026837085841E-2"/>
    <n v="23"/>
    <n v="0.13246510981397888"/>
    <n v="9.6968653535598956E-2"/>
    <n v="-5.3596266985131147E-3"/>
    <n v="-4.5738733115777599E-2"/>
    <n v="-1.0076585986474509E-2"/>
    <n v="-10.391591116375778"/>
    <n v="466"/>
    <n v="4"/>
    <n v="19"/>
    <s v="."/>
    <n v="0"/>
    <n v="0"/>
    <n v="0"/>
    <n v="1.2"/>
    <n v="0"/>
    <x v="4"/>
  </r>
  <r>
    <x v="25"/>
    <n v="402142"/>
    <s v="."/>
    <n v="4001"/>
    <x v="23"/>
    <n v="1"/>
    <n v="11"/>
    <n v="15"/>
    <n v="3"/>
    <n v="7.4249999999665306E-2"/>
    <n v="385"/>
    <n v="9.1609026837085841E-2"/>
    <n v="23"/>
    <n v="0.13246510981397888"/>
    <n v="9.6968653535598956E-2"/>
    <n v="-5.3596266985131147E-3"/>
    <n v="-5.2855483115800475E-2"/>
    <n v="-1.1144098486477939E-2"/>
    <n v="-11.492475227973275"/>
    <n v="482"/>
    <n v="5"/>
    <n v="20"/>
    <s v="."/>
    <n v="0"/>
    <n v="0"/>
    <n v="0"/>
    <n v="1.2"/>
    <n v="0"/>
    <x v="4"/>
  </r>
  <r>
    <x v="25"/>
    <n v="402142"/>
    <s v="."/>
    <n v="4001"/>
    <x v="23"/>
    <n v="2"/>
    <n v="6.2999992370605469"/>
    <n v="7.9599990844726562"/>
    <n v="2"/>
    <n v="1.1975342399978217E-2"/>
    <n v="539"/>
    <n v="9.1609026837085841E-2"/>
    <n v="23"/>
    <n v="0.13246510981397888"/>
    <n v="9.6968653535598956E-2"/>
    <n v="-5.3596266985131147E-3"/>
    <n v="-0.11513014071548756"/>
    <n v="-2.0485297126431001E-2"/>
    <n v="-21.125689982805088"/>
    <n v="535"/>
    <n v="6"/>
    <n v="21"/>
    <s v="."/>
    <n v="0"/>
    <n v="0"/>
    <n v="0"/>
    <n v="1"/>
    <n v="0"/>
    <x v="5"/>
  </r>
  <r>
    <x v="12"/>
    <n v="1302441"/>
    <s v="."/>
    <n v="13001"/>
    <x v="23"/>
    <n v="1"/>
    <n v="13.299995422363281"/>
    <n v="26.29998779296875"/>
    <n v="2"/>
    <n v="0.27598430999933043"/>
    <n v="1"/>
    <n v="0.10740913444906025"/>
    <n v="9"/>
    <n v="0.13246510981397888"/>
    <n v="9.6968653535598956E-2"/>
    <n v="1.0440480913461295E-2"/>
    <n v="0.13307871927189024"/>
    <n v="2.6226096438860313E-2"/>
    <n v="27.04595297822944"/>
    <n v="9"/>
    <n v="1"/>
    <n v="1"/>
    <s v="Top50"/>
    <n v="1"/>
    <n v="1"/>
    <n v="1"/>
    <n v="1"/>
    <n v="1"/>
    <x v="7"/>
  </r>
  <r>
    <x v="12"/>
    <n v="1302441"/>
    <s v="."/>
    <n v="13001"/>
    <x v="23"/>
    <n v="2"/>
    <n v="14.199996948242187"/>
    <n v="22.699996948242188"/>
    <n v="3"/>
    <n v="0.21951353999975254"/>
    <n v="9"/>
    <n v="0.10740913444906025"/>
    <n v="9"/>
    <n v="0.13246510981397888"/>
    <n v="9.6968653535598956E-2"/>
    <n v="1.0440480913461295E-2"/>
    <n v="7.6607949272312362E-2"/>
    <n v="1.775548093892363E-2"/>
    <n v="18.310536747223441"/>
    <n v="35"/>
    <n v="2"/>
    <n v="3"/>
    <s v="Top50"/>
    <n v="1"/>
    <n v="1"/>
    <n v="1"/>
    <n v="1.2"/>
    <n v="1"/>
    <x v="10"/>
  </r>
  <r>
    <x v="12"/>
    <n v="1302441"/>
    <s v="."/>
    <n v="13001"/>
    <x v="23"/>
    <n v="5"/>
    <n v="12.899993896484375"/>
    <n v="22.599990844726562"/>
    <n v="3"/>
    <n v="0.19766411999989941"/>
    <n v="17"/>
    <n v="0.10740913444906025"/>
    <n v="9"/>
    <n v="0.13246510981397888"/>
    <n v="9.6968653535598956E-2"/>
    <n v="1.0440480913461295E-2"/>
    <n v="5.4758529272459236E-2"/>
    <n v="1.4478067938945662E-2"/>
    <n v="14.930668222211109"/>
    <n v="66"/>
    <n v="3"/>
    <n v="4"/>
    <s v="Top100"/>
    <n v="1"/>
    <n v="1"/>
    <n v="0"/>
    <n v="1.2"/>
    <n v="1"/>
    <x v="1"/>
  </r>
  <r>
    <x v="12"/>
    <n v="1302441"/>
    <s v="."/>
    <n v="13001"/>
    <x v="23"/>
    <n v="3"/>
    <n v="13.599998474121094"/>
    <n v="21.699996948242188"/>
    <n v="3"/>
    <n v="0.19212311999945086"/>
    <n v="19"/>
    <n v="0.10740913444906025"/>
    <n v="9"/>
    <n v="0.13246510981397888"/>
    <n v="9.6968653535598956E-2"/>
    <n v="1.0440480913461295E-2"/>
    <n v="4.9217529272010688E-2"/>
    <n v="1.3646917938878379E-2"/>
    <n v="14.073535561539327"/>
    <n v="79"/>
    <n v="4"/>
    <n v="5"/>
    <s v="Top100"/>
    <n v="1"/>
    <n v="1"/>
    <n v="0"/>
    <n v="1.2"/>
    <n v="1"/>
    <x v="1"/>
  </r>
  <r>
    <x v="12"/>
    <n v="1302441"/>
    <s v="."/>
    <n v="13001"/>
    <x v="23"/>
    <n v="4"/>
    <n v="11.5"/>
    <n v="17.099990844726563"/>
    <n v="3"/>
    <n v="0.10088144999917859"/>
    <n v="257"/>
    <n v="0.10740913444906025"/>
    <n v="9"/>
    <n v="0.13246510981397888"/>
    <n v="9.6968653535598956E-2"/>
    <n v="1.0440480913461295E-2"/>
    <n v="-4.2024140728261591E-2"/>
    <n v="-3.9332561162462414E-5"/>
    <n v="-4.0562140164215763E-2"/>
    <n v="281"/>
    <n v="5"/>
    <n v="16"/>
    <s v="."/>
    <n v="1"/>
    <n v="0"/>
    <n v="0"/>
    <n v="1.2"/>
    <n v="0"/>
    <x v="0"/>
  </r>
  <r>
    <x v="12"/>
    <n v="1302441"/>
    <s v="."/>
    <n v="13001"/>
    <x v="23"/>
    <n v="6"/>
    <n v="10.899993896484375"/>
    <n v="15.199996948242187"/>
    <n v="3"/>
    <n v="7.5550079999629816E-2"/>
    <n v="379"/>
    <n v="0.10740913444906025"/>
    <n v="9"/>
    <n v="0.13246510981397888"/>
    <n v="9.6968653535598956E-2"/>
    <n v="1.0440480913461295E-2"/>
    <n v="-6.7355510727810361E-2"/>
    <n v="-3.839038061094778E-3"/>
    <n v="-3.9590506015280469"/>
    <n v="362"/>
    <n v="6"/>
    <n v="20"/>
    <s v="."/>
    <n v="1"/>
    <n v="0"/>
    <n v="0"/>
    <n v="1.2"/>
    <n v="0"/>
    <x v="0"/>
  </r>
  <r>
    <x v="22"/>
    <n v="1302601"/>
    <s v="."/>
    <n v="13001"/>
    <x v="23"/>
    <n v="5"/>
    <n v="13.899993896484375"/>
    <n v="20.79998779296875"/>
    <n v="3"/>
    <n v="0.18041087999881711"/>
    <n v="28"/>
    <n v="0.10511133155825116"/>
    <n v="10"/>
    <n v="0.13246510981397888"/>
    <n v="9.6968653535598956E-2"/>
    <n v="8.1426780226522E-3"/>
    <n v="3.9803092162186027E-2"/>
    <n v="1.0856070637919223E-2"/>
    <n v="11.195443312960681"/>
    <n v="108"/>
    <n v="1"/>
    <n v="5"/>
    <s v="Top150"/>
    <n v="1"/>
    <n v="1"/>
    <n v="1"/>
    <n v="1.2"/>
    <n v="0"/>
    <x v="1"/>
  </r>
  <r>
    <x v="22"/>
    <n v="1302601"/>
    <s v="."/>
    <n v="13001"/>
    <x v="23"/>
    <n v="4"/>
    <n v="13.5"/>
    <n v="21.099990844726563"/>
    <n v="3"/>
    <n v="0.18031004999829747"/>
    <n v="29"/>
    <n v="0.10511133155825116"/>
    <n v="10"/>
    <n v="0.13246510981397888"/>
    <n v="9.6968653535598956E-2"/>
    <n v="8.1426780226522E-3"/>
    <n v="3.9702262161666391E-2"/>
    <n v="1.0840946137841277E-2"/>
    <n v="11.179846004421798"/>
    <n v="109"/>
    <n v="2"/>
    <n v="6"/>
    <s v="Top150"/>
    <n v="1"/>
    <n v="0"/>
    <n v="1"/>
    <n v="1.2"/>
    <n v="0"/>
    <x v="2"/>
  </r>
  <r>
    <x v="22"/>
    <n v="1302601"/>
    <s v="."/>
    <n v="13001"/>
    <x v="23"/>
    <n v="2"/>
    <n v="14"/>
    <n v="20.29998779296875"/>
    <n v="3"/>
    <n v="0.17307779999828199"/>
    <n v="38"/>
    <n v="0.10511133155825116"/>
    <n v="10"/>
    <n v="0.13246510981397888"/>
    <n v="9.6968653535598956E-2"/>
    <n v="8.1426780226522E-3"/>
    <n v="3.2470012161650907E-2"/>
    <n v="9.7561086378389547E-3"/>
    <n v="10.061095294323449"/>
    <n v="126"/>
    <n v="3"/>
    <n v="8"/>
    <s v="Top150"/>
    <n v="1"/>
    <n v="0"/>
    <n v="0"/>
    <n v="1.2"/>
    <n v="0"/>
    <x v="0"/>
  </r>
  <r>
    <x v="22"/>
    <n v="1302601"/>
    <s v="."/>
    <n v="13001"/>
    <x v="23"/>
    <n v="3"/>
    <n v="10.699996948242188"/>
    <n v="20.699996948242188"/>
    <n v="2"/>
    <n v="0.13754528999925242"/>
    <n v="102"/>
    <n v="0.10511133155825116"/>
    <n v="10"/>
    <n v="0.13246510981397888"/>
    <n v="9.6968653535598956E-2"/>
    <n v="8.1426780226522E-3"/>
    <n v="-3.0624978373786638E-3"/>
    <n v="4.4262321379845201E-3"/>
    <n v="4.564601009293761"/>
    <n v="189"/>
    <n v="4"/>
    <n v="10"/>
    <s v="Top200"/>
    <n v="1"/>
    <n v="0"/>
    <n v="0"/>
    <n v="1"/>
    <n v="0"/>
    <x v="9"/>
  </r>
  <r>
    <x v="22"/>
    <n v="1302601"/>
    <s v="."/>
    <n v="13001"/>
    <x v="23"/>
    <n v="6"/>
    <n v="13"/>
    <n v="18.29998779296875"/>
    <n v="3"/>
    <n v="0.1306070999999065"/>
    <n v="125"/>
    <n v="0.10511133155825116"/>
    <n v="10"/>
    <n v="0.13246510981397888"/>
    <n v="9.6968653535598956E-2"/>
    <n v="8.1426780226522E-3"/>
    <n v="-1.0000687836724587E-2"/>
    <n v="3.3855036380826321E-3"/>
    <n v="3.4913381950175806"/>
    <n v="203"/>
    <n v="5"/>
    <n v="13"/>
    <s v="."/>
    <n v="1"/>
    <n v="0"/>
    <n v="0"/>
    <n v="1.2"/>
    <n v="0"/>
    <x v="0"/>
  </r>
  <r>
    <x v="22"/>
    <n v="1302601"/>
    <s v="."/>
    <n v="13001"/>
    <x v="23"/>
    <n v="1"/>
    <n v="11"/>
    <n v="19.399993896484375"/>
    <n v="3"/>
    <n v="0.12419879999924888"/>
    <n v="150"/>
    <n v="0.10511133155825116"/>
    <n v="10"/>
    <n v="0.13246510981397888"/>
    <n v="9.6968653535598956E-2"/>
    <n v="8.1426780226522E-3"/>
    <n v="-1.6408987837382205E-2"/>
    <n v="2.4242586379839893E-3"/>
    <n v="2.5000436219257183"/>
    <n v="220"/>
    <n v="6"/>
    <n v="14"/>
    <s v="."/>
    <n v="1"/>
    <n v="0"/>
    <n v="0"/>
    <n v="1.2"/>
    <n v="0"/>
    <x v="0"/>
  </r>
  <r>
    <x v="0"/>
    <n v="1302701"/>
    <s v="."/>
    <n v="13001"/>
    <x v="23"/>
    <n v="6"/>
    <n v="14"/>
    <n v="23.199996948242188"/>
    <n v="3"/>
    <n v="0.22606079999968642"/>
    <n v="6"/>
    <n v="7.5520470880098514E-2"/>
    <n v="29"/>
    <n v="0.13246510981397888"/>
    <n v="9.6968653535598956E-2"/>
    <n v="-2.1448182655500442E-2"/>
    <n v="0.115043872841208"/>
    <n v="4.3876713328809339E-3"/>
    <n v="4.5248347511292808"/>
    <n v="190"/>
    <n v="1"/>
    <n v="1"/>
    <s v="Top200"/>
    <n v="0"/>
    <n v="1"/>
    <n v="1"/>
    <n v="1.2"/>
    <n v="0"/>
    <x v="2"/>
  </r>
  <r>
    <x v="0"/>
    <n v="1302701"/>
    <s v="."/>
    <n v="13001"/>
    <x v="23"/>
    <n v="3"/>
    <n v="12"/>
    <n v="21.599990844726562"/>
    <n v="3"/>
    <n v="0.16796159999830707"/>
    <n v="43"/>
    <n v="7.5520470880098514E-2"/>
    <n v="29"/>
    <n v="0.13246510981397888"/>
    <n v="9.6968653535598956E-2"/>
    <n v="-2.1448182655500442E-2"/>
    <n v="5.6944672839828625E-2"/>
    <n v="-4.3272086673259713E-3"/>
    <n v="-4.4624819563338312"/>
    <n v="375"/>
    <n v="2"/>
    <n v="2"/>
    <s v="."/>
    <n v="0"/>
    <n v="1"/>
    <n v="1"/>
    <n v="1.2"/>
    <n v="0"/>
    <x v="2"/>
  </r>
  <r>
    <x v="0"/>
    <n v="1302701"/>
    <s v="."/>
    <n v="13001"/>
    <x v="23"/>
    <n v="5"/>
    <n v="11.5"/>
    <n v="17.099990844726563"/>
    <n v="3"/>
    <n v="0.10088144999917859"/>
    <n v="257"/>
    <n v="7.5520470880098514E-2"/>
    <n v="29"/>
    <n v="0.13246510981397888"/>
    <n v="9.6968653535598956E-2"/>
    <n v="-2.1448182655500442E-2"/>
    <n v="-1.0135477159299855E-2"/>
    <n v="-1.4389231167195243E-2"/>
    <n v="-14.839054315539911"/>
    <n v="509"/>
    <n v="3"/>
    <n v="7"/>
    <s v="."/>
    <n v="0"/>
    <n v="0"/>
    <n v="0"/>
    <n v="1.2"/>
    <n v="0"/>
    <x v="4"/>
  </r>
  <r>
    <x v="0"/>
    <n v="1302701"/>
    <s v="."/>
    <n v="13001"/>
    <x v="23"/>
    <n v="4"/>
    <n v="12"/>
    <n v="16.599990844726562"/>
    <n v="3"/>
    <n v="9.9201599999105383E-2"/>
    <n v="270"/>
    <n v="7.5520470880098514E-2"/>
    <n v="29"/>
    <n v="0.13246510981397888"/>
    <n v="9.6968653535598956E-2"/>
    <n v="-2.1448182655500442E-2"/>
    <n v="-1.1815327159373057E-2"/>
    <n v="-1.4641208667206224E-2"/>
    <n v="-15.098908908569271"/>
    <n v="512"/>
    <n v="4"/>
    <n v="8"/>
    <s v="."/>
    <n v="0"/>
    <n v="0"/>
    <n v="0"/>
    <n v="1.2"/>
    <n v="0"/>
    <x v="4"/>
  </r>
  <r>
    <x v="0"/>
    <n v="1302701"/>
    <s v="."/>
    <n v="13001"/>
    <x v="23"/>
    <n v="1"/>
    <n v="9.899993896484375"/>
    <n v="14.299995422363281"/>
    <n v="3"/>
    <n v="6.0733529999652092E-2"/>
    <n v="435"/>
    <n v="7.5520470880098514E-2"/>
    <n v="29"/>
    <n v="0.13246510981397888"/>
    <n v="9.6968653535598956E-2"/>
    <n v="-2.1448182655500442E-2"/>
    <n v="-5.0283397158826362E-2"/>
    <n v="-2.0411419167124217E-2"/>
    <n v="-21.049502517461288"/>
    <n v="534"/>
    <n v="5"/>
    <n v="10"/>
    <s v="."/>
    <n v="0"/>
    <n v="0"/>
    <n v="0"/>
    <n v="1.2"/>
    <n v="0"/>
    <x v="4"/>
  </r>
  <r>
    <x v="0"/>
    <n v="1302701"/>
    <s v="."/>
    <n v="13001"/>
    <x v="23"/>
    <n v="2"/>
    <n v="9.6999969482421875"/>
    <n v="12.199996948242188"/>
    <n v="3"/>
    <n v="4.3312439999681374E-2"/>
    <n v="490"/>
    <n v="7.5520470880098514E-2"/>
    <n v="29"/>
    <n v="0.13246510981397888"/>
    <n v="9.6968653535598956E-2"/>
    <n v="-2.1448182655500442E-2"/>
    <n v="-6.770448715879708E-2"/>
    <n v="-2.3024582667119826E-2"/>
    <n v="-23.7443563745753"/>
    <n v="543"/>
    <n v="6"/>
    <n v="12"/>
    <s v="."/>
    <n v="0"/>
    <n v="0"/>
    <n v="0"/>
    <n v="1.2"/>
    <n v="0"/>
    <x v="4"/>
  </r>
  <r>
    <x v="16"/>
    <n v="4021351"/>
    <s v="."/>
    <n v="4001"/>
    <x v="23"/>
    <n v="1"/>
    <n v="14.299995422363281"/>
    <n v="25"/>
    <n v="3"/>
    <n v="0.26812499999869033"/>
    <n v="2"/>
    <n v="9.9058132742342403E-2"/>
    <n v="14"/>
    <n v="0.13246510981397888"/>
    <n v="9.6968653535598956E-2"/>
    <n v="2.089479206743447E-3"/>
    <n v="0.13357041097796801"/>
    <n v="2.1289249170741268E-2"/>
    <n v="21.954774449792271"/>
    <n v="24"/>
    <n v="1"/>
    <n v="1"/>
    <s v="Top50"/>
    <n v="0"/>
    <n v="1"/>
    <n v="1"/>
    <n v="1.2"/>
    <n v="1"/>
    <x v="1"/>
  </r>
  <r>
    <x v="16"/>
    <n v="4021351"/>
    <s v="."/>
    <n v="4001"/>
    <x v="23"/>
    <n v="6"/>
    <n v="12.5"/>
    <n v="19.699996948242188"/>
    <n v="3"/>
    <n v="0.14553374999923108"/>
    <n v="83"/>
    <n v="9.9058132742342403E-2"/>
    <n v="14"/>
    <n v="0.13246510981397888"/>
    <n v="9.6968653535598956E-2"/>
    <n v="2.089479206743447E-3"/>
    <n v="1.0979160978508748E-2"/>
    <n v="2.9005616708223806E-3"/>
    <n v="2.9912364099781295"/>
    <n v="211"/>
    <n v="2"/>
    <n v="8"/>
    <s v="."/>
    <n v="0"/>
    <n v="0"/>
    <n v="1"/>
    <n v="1.2"/>
    <n v="0"/>
    <x v="0"/>
  </r>
  <r>
    <x v="16"/>
    <n v="4021351"/>
    <s v="."/>
    <n v="4001"/>
    <x v="23"/>
    <n v="4"/>
    <n v="14.5"/>
    <n v="17.199996948242187"/>
    <n v="2"/>
    <n v="0.12869039999895904"/>
    <n v="130"/>
    <n v="9.9058132742342403E-2"/>
    <n v="14"/>
    <n v="0.13246510981397888"/>
    <n v="9.6968653535598956E-2"/>
    <n v="2.089479206743447E-3"/>
    <n v="-5.8641890217632914E-3"/>
    <n v="3.7405917078157447E-4"/>
    <n v="0.38575267072698971"/>
    <n v="271"/>
    <n v="3"/>
    <n v="13"/>
    <s v="."/>
    <n v="0"/>
    <n v="0"/>
    <n v="0"/>
    <n v="1"/>
    <n v="0"/>
    <x v="5"/>
  </r>
  <r>
    <x v="16"/>
    <n v="4021351"/>
    <s v="."/>
    <n v="4001"/>
    <x v="23"/>
    <n v="3"/>
    <n v="13.899993896484375"/>
    <n v="17.399993896484375"/>
    <n v="3"/>
    <n v="0.12625091999871074"/>
    <n v="139"/>
    <n v="9.9058132742342403E-2"/>
    <n v="14"/>
    <n v="0.13246510981397888"/>
    <n v="9.6968653535598956E-2"/>
    <n v="2.089479206743447E-3"/>
    <n v="-8.3036690220115866E-3"/>
    <n v="8.1371707443302077E-6"/>
    <n v="8.3915476266182287E-3"/>
    <n v="279"/>
    <n v="4"/>
    <n v="15"/>
    <s v="."/>
    <n v="0"/>
    <n v="0"/>
    <n v="0"/>
    <n v="1.2"/>
    <n v="0"/>
    <x v="4"/>
  </r>
  <r>
    <x v="16"/>
    <n v="4021351"/>
    <s v="."/>
    <n v="4001"/>
    <x v="23"/>
    <n v="5"/>
    <n v="11.599998474121094"/>
    <n v="16.199996948242187"/>
    <n v="3"/>
    <n v="9.1329119999500108E-2"/>
    <n v="304"/>
    <n v="9.9058132742342403E-2"/>
    <n v="14"/>
    <n v="0.13246510981397888"/>
    <n v="9.6968653535598956E-2"/>
    <n v="2.089479206743447E-3"/>
    <n v="-4.3225469021222221E-2"/>
    <n v="-5.2301328291372642E-3"/>
    <n v="-5.3936325177673909"/>
    <n v="389"/>
    <n v="5"/>
    <n v="19"/>
    <s v="."/>
    <n v="0"/>
    <n v="0"/>
    <n v="0"/>
    <n v="1.2"/>
    <n v="0"/>
    <x v="4"/>
  </r>
  <r>
    <x v="16"/>
    <n v="4021351"/>
    <s v="."/>
    <n v="4001"/>
    <x v="23"/>
    <n v="2"/>
    <n v="12.399993896484375"/>
    <n v="13.899993896484375"/>
    <n v="3"/>
    <n v="7.1874119999847608E-2"/>
    <n v="396"/>
    <n v="9.9058132742342403E-2"/>
    <n v="14"/>
    <n v="0.13246510981397888"/>
    <n v="9.6968653535598956E-2"/>
    <n v="2.089479206743447E-3"/>
    <n v="-6.2680469020874721E-2"/>
    <n v="-8.14838282908514E-3"/>
    <n v="-8.4031102134399767"/>
    <n v="444"/>
    <n v="6"/>
    <n v="20"/>
    <s v="."/>
    <n v="0"/>
    <n v="0"/>
    <n v="0"/>
    <n v="1.2"/>
    <n v="0"/>
    <x v="4"/>
  </r>
  <r>
    <x v="4"/>
    <n v="13027771"/>
    <s v="13-240"/>
    <n v="13001"/>
    <x v="23"/>
    <n v="5"/>
    <n v="13.199996948242188"/>
    <n v="20.5"/>
    <n v="3"/>
    <n v="0.16641899999922316"/>
    <n v="48"/>
    <n v="9.3022092243769838E-2"/>
    <n v="21"/>
    <n v="0.13246510981397888"/>
    <n v="9.6968653535598956E-2"/>
    <n v="-3.9465612918291176E-3"/>
    <n v="3.7900451477073396E-2"/>
    <n v="3.3171309464635388E-3"/>
    <n v="3.4208280980675472"/>
    <n v="205"/>
    <n v="1"/>
    <n v="4"/>
    <s v="."/>
    <n v="0"/>
    <n v="1"/>
    <n v="1"/>
    <n v="1.2"/>
    <n v="0"/>
    <x v="2"/>
  </r>
  <r>
    <x v="4"/>
    <n v="13027771"/>
    <s v="13-240"/>
    <n v="13001"/>
    <x v="23"/>
    <n v="4"/>
    <n v="13.199996948242188"/>
    <n v="19.79998779296875"/>
    <n v="3"/>
    <n v="0.15524783999899228"/>
    <n v="64"/>
    <n v="9.3022092243769838E-2"/>
    <n v="21"/>
    <n v="0.13246510981397888"/>
    <n v="9.6968653535598956E-2"/>
    <n v="-3.9465612918291176E-3"/>
    <n v="2.6729291476842512E-2"/>
    <n v="1.6414569464289065E-3"/>
    <n v="1.692770690918481"/>
    <n v="239"/>
    <n v="2"/>
    <n v="7"/>
    <s v="."/>
    <n v="0"/>
    <n v="0"/>
    <n v="1"/>
    <n v="1.2"/>
    <n v="0"/>
    <x v="0"/>
  </r>
  <r>
    <x v="4"/>
    <n v="13027771"/>
    <s v="13-240"/>
    <n v="13001"/>
    <x v="23"/>
    <n v="3"/>
    <n v="11.899993896484375"/>
    <n v="19.399993896484375"/>
    <n v="2"/>
    <n v="0.13436051999997289"/>
    <n v="113"/>
    <n v="9.3022092243769838E-2"/>
    <n v="21"/>
    <n v="0.13246510981397888"/>
    <n v="9.6968653535598956E-2"/>
    <n v="-3.9465612918291176E-3"/>
    <n v="5.8419714778231296E-3"/>
    <n v="-1.491641053424001E-3"/>
    <n v="-1.5382713887806976"/>
    <n v="313"/>
    <n v="3"/>
    <n v="12"/>
    <s v="."/>
    <n v="0"/>
    <n v="0"/>
    <n v="0"/>
    <n v="1"/>
    <n v="0"/>
    <x v="5"/>
  </r>
  <r>
    <x v="4"/>
    <n v="13027771"/>
    <s v="13-240"/>
    <n v="13001"/>
    <x v="23"/>
    <n v="2"/>
    <n v="10.399993896484375"/>
    <n v="17.5"/>
    <n v="3"/>
    <n v="9.5549999999093416E-2"/>
    <n v="290"/>
    <n v="9.3022092243769838E-2"/>
    <n v="21"/>
    <n v="0.13246510981397888"/>
    <n v="9.6968653535598956E-2"/>
    <n v="-3.9465612918291176E-3"/>
    <n v="-3.2968548523056349E-2"/>
    <n v="-7.3132190535559229E-3"/>
    <n v="-7.5418383022830229"/>
    <n v="430"/>
    <n v="4"/>
    <n v="24"/>
    <s v="."/>
    <n v="0"/>
    <n v="0"/>
    <n v="0"/>
    <n v="1.2"/>
    <n v="0"/>
    <x v="4"/>
  </r>
  <r>
    <x v="4"/>
    <n v="13027771"/>
    <s v="13-240"/>
    <n v="13001"/>
    <x v="23"/>
    <n v="6"/>
    <n v="12"/>
    <n v="14.399993896484375"/>
    <n v="3"/>
    <n v="7.4649599999247584E-2"/>
    <n v="383"/>
    <n v="9.3022092243769838E-2"/>
    <n v="21"/>
    <n v="0.13246510981397888"/>
    <n v="9.6968653535598956E-2"/>
    <n v="-3.9465612918291176E-3"/>
    <n v="-5.386894852290218E-2"/>
    <n v="-1.0448279053532796E-2"/>
    <n v="-10.774903716381958"/>
    <n v="470"/>
    <n v="5"/>
    <n v="26"/>
    <s v="."/>
    <n v="0"/>
    <n v="0"/>
    <n v="0"/>
    <n v="1.2"/>
    <n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J3:O27" firstHeaderRow="1" firstDataRow="2" firstDataCol="1"/>
  <pivotFields count="29">
    <pivotField axis="axisRow" dataField="1" showAll="0">
      <items count="35">
        <item x="13"/>
        <item x="14"/>
        <item x="19"/>
        <item x="20"/>
        <item x="16"/>
        <item x="25"/>
        <item x="27"/>
        <item x="32"/>
        <item x="33"/>
        <item x="28"/>
        <item x="30"/>
        <item x="21"/>
        <item x="23"/>
        <item x="26"/>
        <item x="1"/>
        <item x="17"/>
        <item x="11"/>
        <item x="12"/>
        <item x="22"/>
        <item x="0"/>
        <item x="4"/>
        <item x="7"/>
        <item x="5"/>
        <item x="31"/>
        <item x="2"/>
        <item x="18"/>
        <item x="29"/>
        <item x="24"/>
        <item x="9"/>
        <item x="15"/>
        <item x="8"/>
        <item x="3"/>
        <item x="6"/>
        <item x="10"/>
        <item t="default"/>
      </items>
    </pivotField>
    <pivotField showAll="0"/>
    <pivotField showAll="0"/>
    <pivotField showAll="0"/>
    <pivotField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numFmtId="165" showAll="0"/>
    <pivotField numFmtId="165" showAll="0"/>
    <pivotField showAll="0"/>
    <pivotField numFmtId="164" showAll="0"/>
    <pivotField numFmtId="1" showAll="0"/>
    <pivotField numFmtId="164" showAll="0"/>
    <pivotField numFmtId="1" showAll="0"/>
    <pivotField numFmtId="164" showAll="0"/>
    <pivotField numFmtId="164" showAll="0"/>
    <pivotField numFmtId="164" showAll="0"/>
    <pivotField numFmtId="164" showAll="0"/>
    <pivotField numFmtId="164" showAll="0"/>
    <pivotField numFmtId="165" showAll="0"/>
    <pivotField numFmtId="1" showAll="0"/>
    <pivotField numFmtId="1" showAll="0"/>
    <pivotField numFmtId="1" showAll="0"/>
    <pivotField showAll="0"/>
    <pivotField showAll="0"/>
    <pivotField showAll="0"/>
    <pivotField showAll="0"/>
    <pivotField numFmtId="165" showAll="0"/>
    <pivotField showAll="0"/>
    <pivotField axis="axisCol" numFmtId="165" showAll="0">
      <items count="12">
        <item h="1" x="8"/>
        <item h="1" x="5"/>
        <item h="1" x="4"/>
        <item h="1" x="9"/>
        <item h="1" x="0"/>
        <item h="1" x="6"/>
        <item h="1" x="2"/>
        <item x="3"/>
        <item x="1"/>
        <item x="7"/>
        <item x="10"/>
        <item t="default"/>
      </items>
    </pivotField>
  </pivotFields>
  <rowFields count="1">
    <field x="0"/>
  </rowFields>
  <rowItems count="23">
    <i>
      <x/>
    </i>
    <i>
      <x v="2"/>
    </i>
    <i>
      <x v="4"/>
    </i>
    <i>
      <x v="6"/>
    </i>
    <i>
      <x v="7"/>
    </i>
    <i>
      <x v="8"/>
    </i>
    <i>
      <x v="9"/>
    </i>
    <i>
      <x v="10"/>
    </i>
    <i>
      <x v="12"/>
    </i>
    <i>
      <x v="13"/>
    </i>
    <i>
      <x v="14"/>
    </i>
    <i>
      <x v="16"/>
    </i>
    <i>
      <x v="17"/>
    </i>
    <i>
      <x v="18"/>
    </i>
    <i>
      <x v="22"/>
    </i>
    <i>
      <x v="23"/>
    </i>
    <i>
      <x v="24"/>
    </i>
    <i>
      <x v="26"/>
    </i>
    <i>
      <x v="27"/>
    </i>
    <i>
      <x v="29"/>
    </i>
    <i>
      <x v="30"/>
    </i>
    <i>
      <x v="33"/>
    </i>
    <i t="grand">
      <x/>
    </i>
  </rowItems>
  <colFields count="1">
    <field x="28"/>
  </colFields>
  <colItems count="5">
    <i>
      <x v="7"/>
    </i>
    <i>
      <x v="8"/>
    </i>
    <i>
      <x v="9"/>
    </i>
    <i>
      <x v="10"/>
    </i>
    <i t="grand">
      <x/>
    </i>
  </colItems>
  <dataFields count="1">
    <dataField name="Count of Treatment" fld="0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28" firstHeaderRow="1" firstDataRow="2" firstDataCol="1"/>
  <pivotFields count="29">
    <pivotField dataField="1" showAll="0"/>
    <pivotField showAll="0"/>
    <pivotField showAll="0"/>
    <pivotField showAll="0"/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numFmtId="165" showAll="0"/>
    <pivotField numFmtId="165" showAll="0"/>
    <pivotField showAll="0"/>
    <pivotField numFmtId="164" showAll="0"/>
    <pivotField numFmtId="1" showAll="0"/>
    <pivotField numFmtId="164" showAll="0"/>
    <pivotField numFmtId="1" showAll="0"/>
    <pivotField numFmtId="164" showAll="0"/>
    <pivotField numFmtId="164" showAll="0"/>
    <pivotField numFmtId="164" showAll="0"/>
    <pivotField numFmtId="164" showAll="0"/>
    <pivotField numFmtId="164" showAll="0"/>
    <pivotField numFmtId="165" showAll="0"/>
    <pivotField numFmtId="1" showAll="0"/>
    <pivotField numFmtId="1" showAll="0"/>
    <pivotField numFmtId="1" showAll="0"/>
    <pivotField showAll="0"/>
    <pivotField showAll="0"/>
    <pivotField showAll="0"/>
    <pivotField showAll="0"/>
    <pivotField numFmtId="165" showAll="0"/>
    <pivotField showAll="0"/>
    <pivotField axis="axisCol" numFmtId="165" showAll="0">
      <items count="12">
        <item h="1" x="8"/>
        <item h="1" x="5"/>
        <item h="1" x="4"/>
        <item h="1" x="9"/>
        <item h="1" x="0"/>
        <item h="1" x="6"/>
        <item h="1" x="2"/>
        <item x="3"/>
        <item x="1"/>
        <item x="7"/>
        <item x="10"/>
        <item t="default"/>
      </items>
    </pivotField>
  </pivotFields>
  <rowFields count="1">
    <field x="4"/>
  </rowFields>
  <rowItems count="24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28"/>
  </colFields>
  <colItems count="5">
    <i>
      <x v="7"/>
    </i>
    <i>
      <x v="8"/>
    </i>
    <i>
      <x v="9"/>
    </i>
    <i>
      <x v="10"/>
    </i>
    <i t="grand">
      <x/>
    </i>
  </colItems>
  <dataFields count="1">
    <dataField name="Count of Treatment" fld="0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C36" firstHeaderRow="0" firstDataRow="1" firstDataCol="1"/>
  <pivotFields count="17">
    <pivotField showAll="0"/>
    <pivotField axis="axisRow" showAll="0" sortType="descending">
      <items count="33">
        <item x="3"/>
        <item x="6"/>
        <item x="10"/>
        <item x="27"/>
        <item x="25"/>
        <item x="28"/>
        <item x="11"/>
        <item x="12"/>
        <item x="22"/>
        <item x="0"/>
        <item x="29"/>
        <item x="13"/>
        <item x="14"/>
        <item x="19"/>
        <item x="20"/>
        <item x="16"/>
        <item x="23"/>
        <item x="30"/>
        <item x="26"/>
        <item x="1"/>
        <item x="17"/>
        <item x="4"/>
        <item x="7"/>
        <item x="5"/>
        <item x="31"/>
        <item x="2"/>
        <item x="18"/>
        <item x="24"/>
        <item x="9"/>
        <item x="15"/>
        <item x="21"/>
        <item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numFmtId="165" showAll="0"/>
    <pivotField numFmtId="165" showAll="0"/>
    <pivotField showAll="0"/>
    <pivotField numFmtId="164" showAll="0"/>
    <pivotField dataField="1" numFmtId="164" showAll="0"/>
    <pivotField numFmtId="164" showAll="0"/>
    <pivotField numFmtId="164" showAll="0"/>
    <pivotField dataField="1" numFmtId="164" showAll="0">
      <items count="33">
        <item x="3"/>
        <item x="6"/>
        <item x="21"/>
        <item x="0"/>
        <item x="17"/>
        <item x="20"/>
        <item x="7"/>
        <item x="9"/>
        <item x="18"/>
        <item x="25"/>
        <item x="14"/>
        <item x="4"/>
        <item x="11"/>
        <item x="8"/>
        <item x="10"/>
        <item x="28"/>
        <item x="23"/>
        <item x="30"/>
        <item x="16"/>
        <item x="24"/>
        <item x="2"/>
        <item x="19"/>
        <item x="22"/>
        <item x="12"/>
        <item x="1"/>
        <item x="5"/>
        <item x="13"/>
        <item x="15"/>
        <item x="31"/>
        <item x="27"/>
        <item x="26"/>
        <item x="29"/>
        <item t="default"/>
      </items>
    </pivotField>
    <pivotField numFmtId="164" showAll="0"/>
    <pivotField numFmtId="164" showAll="0"/>
    <pivotField numFmtId="165" showAll="0"/>
  </pivotFields>
  <rowFields count="1">
    <field x="1"/>
  </rowFields>
  <rowItems count="33">
    <i>
      <x v="10"/>
    </i>
    <i>
      <x v="18"/>
    </i>
    <i>
      <x v="3"/>
    </i>
    <i>
      <x v="24"/>
    </i>
    <i>
      <x v="29"/>
    </i>
    <i>
      <x v="11"/>
    </i>
    <i>
      <x v="23"/>
    </i>
    <i>
      <x v="19"/>
    </i>
    <i>
      <x v="7"/>
    </i>
    <i>
      <x v="8"/>
    </i>
    <i>
      <x v="13"/>
    </i>
    <i>
      <x v="25"/>
    </i>
    <i>
      <x v="27"/>
    </i>
    <i>
      <x v="15"/>
    </i>
    <i>
      <x v="17"/>
    </i>
    <i>
      <x v="16"/>
    </i>
    <i>
      <x v="5"/>
    </i>
    <i>
      <x v="2"/>
    </i>
    <i>
      <x v="31"/>
    </i>
    <i>
      <x v="6"/>
    </i>
    <i>
      <x v="21"/>
    </i>
    <i>
      <x v="12"/>
    </i>
    <i>
      <x v="4"/>
    </i>
    <i>
      <x v="26"/>
    </i>
    <i>
      <x v="28"/>
    </i>
    <i>
      <x v="22"/>
    </i>
    <i>
      <x v="14"/>
    </i>
    <i>
      <x v="20"/>
    </i>
    <i>
      <x v="9"/>
    </i>
    <i>
      <x v="30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Famvolume" fld="10" subtotal="average" baseField="1" baseItem="3"/>
    <dataField name="Average of famGain" fld="13" subtotal="average" baseField="1" baseItem="1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B35" sqref="B35"/>
    </sheetView>
  </sheetViews>
  <sheetFormatPr defaultRowHeight="15" x14ac:dyDescent="0.25"/>
  <cols>
    <col min="1" max="1" width="18.5703125" bestFit="1" customWidth="1"/>
    <col min="2" max="2" width="16.28515625" bestFit="1" customWidth="1"/>
    <col min="3" max="5" width="3.5703125" bestFit="1" customWidth="1"/>
    <col min="6" max="6" width="11.28515625" bestFit="1" customWidth="1"/>
    <col min="7" max="9" width="3.5703125" bestFit="1" customWidth="1"/>
    <col min="10" max="10" width="18.5703125" bestFit="1" customWidth="1"/>
    <col min="11" max="11" width="16.28515625" bestFit="1" customWidth="1"/>
    <col min="12" max="14" width="3.5703125" bestFit="1" customWidth="1"/>
    <col min="15" max="15" width="11.28515625" bestFit="1" customWidth="1"/>
  </cols>
  <sheetData>
    <row r="1" spans="1:15" x14ac:dyDescent="0.25">
      <c r="A1" t="s">
        <v>85</v>
      </c>
      <c r="J1" t="s">
        <v>86</v>
      </c>
    </row>
    <row r="3" spans="1:15" x14ac:dyDescent="0.25">
      <c r="A3" s="8" t="s">
        <v>83</v>
      </c>
      <c r="B3" s="8" t="s">
        <v>84</v>
      </c>
      <c r="J3" s="8" t="s">
        <v>83</v>
      </c>
      <c r="K3" s="8" t="s">
        <v>84</v>
      </c>
    </row>
    <row r="4" spans="1:15" x14ac:dyDescent="0.25">
      <c r="A4" s="8" t="s">
        <v>59</v>
      </c>
      <c r="B4" s="5">
        <v>4</v>
      </c>
      <c r="C4" s="5">
        <v>4.2</v>
      </c>
      <c r="D4" s="5">
        <v>5</v>
      </c>
      <c r="E4" s="5">
        <v>5.2</v>
      </c>
      <c r="F4" s="5" t="s">
        <v>60</v>
      </c>
      <c r="J4" s="8" t="s">
        <v>59</v>
      </c>
      <c r="K4" s="5">
        <v>4</v>
      </c>
      <c r="L4" s="5">
        <v>4.2</v>
      </c>
      <c r="M4" s="5">
        <v>5</v>
      </c>
      <c r="N4" s="5">
        <v>5.2</v>
      </c>
      <c r="O4" s="5" t="s">
        <v>60</v>
      </c>
    </row>
    <row r="5" spans="1:15" x14ac:dyDescent="0.25">
      <c r="A5" s="7">
        <v>1</v>
      </c>
      <c r="B5" s="9"/>
      <c r="C5" s="9">
        <v>2</v>
      </c>
      <c r="D5" s="9"/>
      <c r="E5" s="9"/>
      <c r="F5" s="9">
        <v>2</v>
      </c>
      <c r="J5" s="7" t="s">
        <v>28</v>
      </c>
      <c r="K5" s="9"/>
      <c r="L5" s="9">
        <v>1</v>
      </c>
      <c r="M5" s="9">
        <v>1</v>
      </c>
      <c r="N5" s="9">
        <v>2</v>
      </c>
      <c r="O5" s="9">
        <v>4</v>
      </c>
    </row>
    <row r="6" spans="1:15" x14ac:dyDescent="0.25">
      <c r="A6" s="7">
        <v>2</v>
      </c>
      <c r="B6" s="9">
        <v>1</v>
      </c>
      <c r="C6" s="9"/>
      <c r="D6" s="9"/>
      <c r="E6" s="9"/>
      <c r="F6" s="9">
        <v>1</v>
      </c>
      <c r="J6" s="7" t="s">
        <v>35</v>
      </c>
      <c r="K6" s="9">
        <v>1</v>
      </c>
      <c r="L6" s="9">
        <v>1</v>
      </c>
      <c r="M6" s="9">
        <v>1</v>
      </c>
      <c r="N6" s="9">
        <v>2</v>
      </c>
      <c r="O6" s="9">
        <v>5</v>
      </c>
    </row>
    <row r="7" spans="1:15" x14ac:dyDescent="0.25">
      <c r="A7" s="7">
        <v>3</v>
      </c>
      <c r="B7" s="9">
        <v>1</v>
      </c>
      <c r="C7" s="9"/>
      <c r="D7" s="9">
        <v>1</v>
      </c>
      <c r="E7" s="9"/>
      <c r="F7" s="9">
        <v>2</v>
      </c>
      <c r="J7" s="7" t="s">
        <v>32</v>
      </c>
      <c r="K7" s="9"/>
      <c r="L7" s="9">
        <v>2</v>
      </c>
      <c r="M7" s="9"/>
      <c r="N7" s="9"/>
      <c r="O7" s="9">
        <v>2</v>
      </c>
    </row>
    <row r="8" spans="1:15" x14ac:dyDescent="0.25">
      <c r="A8" s="7">
        <v>5</v>
      </c>
      <c r="B8" s="9">
        <v>1</v>
      </c>
      <c r="C8" s="9">
        <v>1</v>
      </c>
      <c r="D8" s="9">
        <v>1</v>
      </c>
      <c r="E8" s="9"/>
      <c r="F8" s="9">
        <v>3</v>
      </c>
      <c r="J8" s="7" t="s">
        <v>46</v>
      </c>
      <c r="K8" s="9">
        <v>6</v>
      </c>
      <c r="L8" s="9">
        <v>3</v>
      </c>
      <c r="M8" s="9">
        <v>3</v>
      </c>
      <c r="N8" s="9">
        <v>7</v>
      </c>
      <c r="O8" s="9">
        <v>19</v>
      </c>
    </row>
    <row r="9" spans="1:15" x14ac:dyDescent="0.25">
      <c r="A9" s="7">
        <v>6</v>
      </c>
      <c r="B9" s="9"/>
      <c r="C9" s="9">
        <v>1</v>
      </c>
      <c r="D9" s="9"/>
      <c r="E9" s="9"/>
      <c r="F9" s="9">
        <v>1</v>
      </c>
      <c r="J9" s="7" t="s">
        <v>68</v>
      </c>
      <c r="K9" s="9"/>
      <c r="L9" s="9"/>
      <c r="M9" s="9">
        <v>2</v>
      </c>
      <c r="N9" s="9">
        <v>1</v>
      </c>
      <c r="O9" s="9">
        <v>3</v>
      </c>
    </row>
    <row r="10" spans="1:15" x14ac:dyDescent="0.25">
      <c r="A10" s="7">
        <v>7</v>
      </c>
      <c r="B10" s="9">
        <v>1</v>
      </c>
      <c r="C10" s="9">
        <v>1</v>
      </c>
      <c r="D10" s="9"/>
      <c r="E10" s="9">
        <v>1</v>
      </c>
      <c r="F10" s="9">
        <v>3</v>
      </c>
      <c r="J10" s="7" t="s">
        <v>69</v>
      </c>
      <c r="K10" s="9"/>
      <c r="L10" s="9">
        <v>2</v>
      </c>
      <c r="M10" s="9">
        <v>1</v>
      </c>
      <c r="N10" s="9">
        <v>1</v>
      </c>
      <c r="O10" s="9">
        <v>4</v>
      </c>
    </row>
    <row r="11" spans="1:15" x14ac:dyDescent="0.25">
      <c r="A11" s="7">
        <v>8</v>
      </c>
      <c r="B11" s="9"/>
      <c r="C11" s="9">
        <v>1</v>
      </c>
      <c r="D11" s="9">
        <v>1</v>
      </c>
      <c r="E11" s="9">
        <v>2</v>
      </c>
      <c r="F11" s="9">
        <v>4</v>
      </c>
      <c r="J11" s="7" t="s">
        <v>48</v>
      </c>
      <c r="K11" s="9"/>
      <c r="L11" s="9">
        <v>2</v>
      </c>
      <c r="M11" s="9"/>
      <c r="N11" s="9"/>
      <c r="O11" s="9">
        <v>2</v>
      </c>
    </row>
    <row r="12" spans="1:15" x14ac:dyDescent="0.25">
      <c r="A12" s="7">
        <v>9</v>
      </c>
      <c r="B12" s="9">
        <v>1</v>
      </c>
      <c r="C12" s="9">
        <v>2</v>
      </c>
      <c r="D12" s="9"/>
      <c r="E12" s="9">
        <v>4</v>
      </c>
      <c r="F12" s="9">
        <v>7</v>
      </c>
      <c r="J12" s="7" t="s">
        <v>51</v>
      </c>
      <c r="K12" s="9">
        <v>1</v>
      </c>
      <c r="L12" s="9"/>
      <c r="M12" s="9"/>
      <c r="N12" s="9"/>
      <c r="O12" s="9">
        <v>1</v>
      </c>
    </row>
    <row r="13" spans="1:15" x14ac:dyDescent="0.25">
      <c r="A13" s="7">
        <v>10</v>
      </c>
      <c r="B13" s="9">
        <v>2</v>
      </c>
      <c r="C13" s="9">
        <v>2</v>
      </c>
      <c r="D13" s="9">
        <v>1</v>
      </c>
      <c r="E13" s="9">
        <v>3</v>
      </c>
      <c r="F13" s="9">
        <v>8</v>
      </c>
      <c r="J13" s="7" t="s">
        <v>42</v>
      </c>
      <c r="K13" s="9">
        <v>1</v>
      </c>
      <c r="L13" s="9">
        <v>1</v>
      </c>
      <c r="M13" s="9"/>
      <c r="N13" s="9"/>
      <c r="O13" s="9">
        <v>2</v>
      </c>
    </row>
    <row r="14" spans="1:15" x14ac:dyDescent="0.25">
      <c r="A14" s="7">
        <v>11</v>
      </c>
      <c r="B14" s="9"/>
      <c r="C14" s="9"/>
      <c r="D14" s="9">
        <v>2</v>
      </c>
      <c r="E14" s="9"/>
      <c r="F14" s="9">
        <v>2</v>
      </c>
      <c r="J14" s="7" t="s">
        <v>45</v>
      </c>
      <c r="K14" s="9">
        <v>1</v>
      </c>
      <c r="L14" s="9">
        <v>2</v>
      </c>
      <c r="M14" s="9">
        <v>1</v>
      </c>
      <c r="N14" s="9">
        <v>2</v>
      </c>
      <c r="O14" s="9">
        <v>6</v>
      </c>
    </row>
    <row r="15" spans="1:15" x14ac:dyDescent="0.25">
      <c r="A15" s="7">
        <v>12</v>
      </c>
      <c r="B15" s="9">
        <v>1</v>
      </c>
      <c r="C15" s="9"/>
      <c r="D15" s="9">
        <v>1</v>
      </c>
      <c r="E15" s="9"/>
      <c r="F15" s="9">
        <v>2</v>
      </c>
      <c r="J15" s="7" t="s">
        <v>12</v>
      </c>
      <c r="K15" s="9">
        <v>2</v>
      </c>
      <c r="L15" s="9">
        <v>2</v>
      </c>
      <c r="M15" s="9"/>
      <c r="N15" s="9"/>
      <c r="O15" s="9">
        <v>4</v>
      </c>
    </row>
    <row r="16" spans="1:15" x14ac:dyDescent="0.25">
      <c r="A16" s="7">
        <v>13</v>
      </c>
      <c r="B16" s="9">
        <v>1</v>
      </c>
      <c r="C16" s="9"/>
      <c r="D16" s="9"/>
      <c r="E16" s="9"/>
      <c r="F16" s="9">
        <v>1</v>
      </c>
      <c r="J16" s="7" t="s">
        <v>26</v>
      </c>
      <c r="K16" s="9"/>
      <c r="L16" s="9">
        <v>2</v>
      </c>
      <c r="M16" s="9"/>
      <c r="N16" s="9"/>
      <c r="O16" s="9">
        <v>2</v>
      </c>
    </row>
    <row r="17" spans="1:15" x14ac:dyDescent="0.25">
      <c r="A17" s="7">
        <v>14</v>
      </c>
      <c r="B17" s="9">
        <v>1</v>
      </c>
      <c r="C17" s="9">
        <v>3</v>
      </c>
      <c r="D17" s="9">
        <v>1</v>
      </c>
      <c r="E17" s="9"/>
      <c r="F17" s="9">
        <v>5</v>
      </c>
      <c r="J17" s="7" t="s">
        <v>27</v>
      </c>
      <c r="K17" s="9">
        <v>2</v>
      </c>
      <c r="L17" s="9">
        <v>2</v>
      </c>
      <c r="M17" s="9">
        <v>2</v>
      </c>
      <c r="N17" s="9">
        <v>1</v>
      </c>
      <c r="O17" s="9">
        <v>7</v>
      </c>
    </row>
    <row r="18" spans="1:15" x14ac:dyDescent="0.25">
      <c r="A18" s="7">
        <v>15</v>
      </c>
      <c r="B18" s="9">
        <v>5</v>
      </c>
      <c r="C18" s="9">
        <v>3</v>
      </c>
      <c r="D18" s="9"/>
      <c r="E18" s="9">
        <v>3</v>
      </c>
      <c r="F18" s="9">
        <v>11</v>
      </c>
      <c r="J18" s="7" t="s">
        <v>41</v>
      </c>
      <c r="K18" s="9"/>
      <c r="L18" s="9">
        <v>1</v>
      </c>
      <c r="M18" s="9">
        <v>1</v>
      </c>
      <c r="N18" s="9">
        <v>3</v>
      </c>
      <c r="O18" s="9">
        <v>5</v>
      </c>
    </row>
    <row r="19" spans="1:15" x14ac:dyDescent="0.25">
      <c r="A19" s="7">
        <v>16</v>
      </c>
      <c r="B19" s="9">
        <v>4</v>
      </c>
      <c r="C19" s="9"/>
      <c r="D19" s="9">
        <v>1</v>
      </c>
      <c r="E19" s="9">
        <v>1</v>
      </c>
      <c r="F19" s="9">
        <v>6</v>
      </c>
      <c r="J19" s="7" t="s">
        <v>18</v>
      </c>
      <c r="K19" s="9">
        <v>2</v>
      </c>
      <c r="L19" s="9"/>
      <c r="M19" s="9">
        <v>3</v>
      </c>
      <c r="N19" s="9">
        <v>1</v>
      </c>
      <c r="O19" s="9">
        <v>6</v>
      </c>
    </row>
    <row r="20" spans="1:15" x14ac:dyDescent="0.25">
      <c r="A20" s="7">
        <v>17</v>
      </c>
      <c r="B20" s="9">
        <v>1</v>
      </c>
      <c r="C20" s="9">
        <v>1</v>
      </c>
      <c r="D20" s="9">
        <v>1</v>
      </c>
      <c r="E20" s="9">
        <v>1</v>
      </c>
      <c r="F20" s="9">
        <v>4</v>
      </c>
      <c r="J20" s="7" t="s">
        <v>53</v>
      </c>
      <c r="K20" s="9">
        <v>2</v>
      </c>
      <c r="L20" s="9">
        <v>4</v>
      </c>
      <c r="M20" s="9">
        <v>1</v>
      </c>
      <c r="N20" s="9">
        <v>2</v>
      </c>
      <c r="O20" s="9">
        <v>9</v>
      </c>
    </row>
    <row r="21" spans="1:15" x14ac:dyDescent="0.25">
      <c r="A21" s="7">
        <v>18</v>
      </c>
      <c r="B21" s="9">
        <v>1</v>
      </c>
      <c r="C21" s="9"/>
      <c r="D21" s="9">
        <v>1</v>
      </c>
      <c r="E21" s="9">
        <v>1</v>
      </c>
      <c r="F21" s="9">
        <v>3</v>
      </c>
      <c r="J21" s="7" t="s">
        <v>13</v>
      </c>
      <c r="K21" s="9">
        <v>3</v>
      </c>
      <c r="L21" s="9">
        <v>1</v>
      </c>
      <c r="M21" s="9"/>
      <c r="N21" s="9"/>
      <c r="O21" s="9">
        <v>4</v>
      </c>
    </row>
    <row r="22" spans="1:15" x14ac:dyDescent="0.25">
      <c r="A22" s="7">
        <v>19</v>
      </c>
      <c r="B22" s="9">
        <v>1</v>
      </c>
      <c r="C22" s="9">
        <v>2</v>
      </c>
      <c r="D22" s="9">
        <v>3</v>
      </c>
      <c r="E22" s="9">
        <v>4</v>
      </c>
      <c r="F22" s="9">
        <v>10</v>
      </c>
      <c r="J22" s="7" t="s">
        <v>50</v>
      </c>
      <c r="K22" s="9">
        <v>1</v>
      </c>
      <c r="L22" s="9"/>
      <c r="M22" s="9">
        <v>1</v>
      </c>
      <c r="N22" s="9">
        <v>2</v>
      </c>
      <c r="O22" s="9">
        <v>4</v>
      </c>
    </row>
    <row r="23" spans="1:15" x14ac:dyDescent="0.25">
      <c r="A23" s="7">
        <v>20</v>
      </c>
      <c r="B23" s="9">
        <v>1</v>
      </c>
      <c r="C23" s="9"/>
      <c r="D23" s="9"/>
      <c r="E23" s="9">
        <v>1</v>
      </c>
      <c r="F23" s="9">
        <v>2</v>
      </c>
      <c r="J23" s="7" t="s">
        <v>43</v>
      </c>
      <c r="K23" s="9">
        <v>1</v>
      </c>
      <c r="L23" s="9"/>
      <c r="M23" s="9"/>
      <c r="N23" s="9"/>
      <c r="O23" s="9">
        <v>1</v>
      </c>
    </row>
    <row r="24" spans="1:15" x14ac:dyDescent="0.25">
      <c r="A24" s="7">
        <v>21</v>
      </c>
      <c r="B24" s="9">
        <v>1</v>
      </c>
      <c r="C24" s="9">
        <v>1</v>
      </c>
      <c r="D24" s="9"/>
      <c r="E24" s="9">
        <v>4</v>
      </c>
      <c r="F24" s="9">
        <v>6</v>
      </c>
      <c r="J24" s="7" t="s">
        <v>31</v>
      </c>
      <c r="K24" s="9">
        <v>2</v>
      </c>
      <c r="L24" s="9">
        <v>1</v>
      </c>
      <c r="M24" s="9"/>
      <c r="N24" s="9">
        <v>4</v>
      </c>
      <c r="O24" s="9">
        <v>7</v>
      </c>
    </row>
    <row r="25" spans="1:15" x14ac:dyDescent="0.25">
      <c r="A25" s="7">
        <v>22</v>
      </c>
      <c r="B25" s="9">
        <v>2</v>
      </c>
      <c r="C25" s="9">
        <v>3</v>
      </c>
      <c r="D25" s="9"/>
      <c r="E25" s="9"/>
      <c r="F25" s="9">
        <v>5</v>
      </c>
      <c r="J25" s="7" t="s">
        <v>23</v>
      </c>
      <c r="K25" s="9">
        <v>1</v>
      </c>
      <c r="L25" s="9"/>
      <c r="M25" s="9"/>
      <c r="N25" s="9"/>
      <c r="O25" s="9">
        <v>1</v>
      </c>
    </row>
    <row r="26" spans="1:15" x14ac:dyDescent="0.25">
      <c r="A26" s="7">
        <v>23</v>
      </c>
      <c r="B26" s="9">
        <v>1</v>
      </c>
      <c r="C26" s="9">
        <v>1</v>
      </c>
      <c r="D26" s="9">
        <v>2</v>
      </c>
      <c r="E26" s="9">
        <v>2</v>
      </c>
      <c r="F26" s="9">
        <v>6</v>
      </c>
      <c r="J26" s="7" t="s">
        <v>25</v>
      </c>
      <c r="K26" s="9">
        <v>1</v>
      </c>
      <c r="L26" s="9">
        <v>1</v>
      </c>
      <c r="M26" s="9"/>
      <c r="N26" s="9"/>
      <c r="O26" s="9">
        <v>2</v>
      </c>
    </row>
    <row r="27" spans="1:15" x14ac:dyDescent="0.25">
      <c r="A27" s="7">
        <v>24</v>
      </c>
      <c r="B27" s="9"/>
      <c r="C27" s="9">
        <v>4</v>
      </c>
      <c r="D27" s="9">
        <v>1</v>
      </c>
      <c r="E27" s="9">
        <v>1</v>
      </c>
      <c r="F27" s="9">
        <v>6</v>
      </c>
      <c r="J27" s="7" t="s">
        <v>60</v>
      </c>
      <c r="K27" s="9">
        <v>27</v>
      </c>
      <c r="L27" s="9">
        <v>28</v>
      </c>
      <c r="M27" s="9">
        <v>17</v>
      </c>
      <c r="N27" s="9">
        <v>28</v>
      </c>
      <c r="O27" s="9">
        <v>100</v>
      </c>
    </row>
    <row r="28" spans="1:15" x14ac:dyDescent="0.25">
      <c r="A28" s="7" t="s">
        <v>60</v>
      </c>
      <c r="B28" s="9">
        <v>27</v>
      </c>
      <c r="C28" s="9">
        <v>28</v>
      </c>
      <c r="D28" s="9">
        <v>17</v>
      </c>
      <c r="E28" s="9">
        <v>28</v>
      </c>
      <c r="F28" s="9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8"/>
  <sheetViews>
    <sheetView tabSelected="1" workbookViewId="0">
      <pane ySplit="3" topLeftCell="A541" activePane="bottomLeft" state="frozen"/>
      <selection pane="bottomLeft" activeCell="A2" sqref="A2"/>
    </sheetView>
  </sheetViews>
  <sheetFormatPr defaultRowHeight="15" outlineLevelCol="1" x14ac:dyDescent="0.25"/>
  <cols>
    <col min="1" max="1" width="13.5703125" style="7" customWidth="1"/>
    <col min="2" max="2" width="12.42578125" style="7" hidden="1" customWidth="1" outlineLevel="1"/>
    <col min="3" max="3" width="9.7109375" style="7" customWidth="1" collapsed="1"/>
    <col min="4" max="4" width="8.140625" style="7" hidden="1" customWidth="1" outlineLevel="1"/>
    <col min="5" max="5" width="5.42578125" style="7" customWidth="1" collapsed="1"/>
    <col min="6" max="6" width="3.42578125" style="7" customWidth="1"/>
    <col min="7" max="8" width="6" style="5" hidden="1" customWidth="1" outlineLevel="1"/>
    <col min="9" max="9" width="4.28515625" customWidth="1" collapsed="1"/>
    <col min="10" max="10" width="9.140625" style="3" hidden="1" customWidth="1" outlineLevel="1"/>
    <col min="11" max="11" width="7.7109375" style="3" hidden="1" customWidth="1" outlineLevel="1"/>
    <col min="12" max="12" width="12" style="3" hidden="1" customWidth="1" outlineLevel="1"/>
    <col min="13" max="13" width="7.85546875" style="3" customWidth="1" collapsed="1"/>
    <col min="14" max="15" width="12" style="3" hidden="1" customWidth="1" outlineLevel="1"/>
    <col min="16" max="17" width="12.5703125" style="3" hidden="1" customWidth="1" outlineLevel="1"/>
    <col min="18" max="18" width="8.5703125" style="3" customWidth="1" collapsed="1"/>
    <col min="19" max="19" width="8" style="5" customWidth="1"/>
    <col min="20" max="20" width="8.7109375" style="5" customWidth="1"/>
    <col min="21" max="21" width="7.42578125" style="3" customWidth="1" collapsed="1"/>
    <col min="22" max="22" width="7" style="3" customWidth="1"/>
    <col min="23" max="23" width="8.140625" style="27" hidden="1" customWidth="1" outlineLevel="1"/>
    <col min="24" max="24" width="8.5703125" style="12" customWidth="1" collapsed="1"/>
    <col min="25" max="25" width="7.5703125" style="12" customWidth="1"/>
    <col min="26" max="26" width="8.140625" style="12" customWidth="1"/>
    <col min="27" max="27" width="7.5703125" style="20" customWidth="1"/>
    <col min="28" max="28" width="8.28515625" style="12" customWidth="1"/>
    <col min="29" max="29" width="9.140625" style="12"/>
  </cols>
  <sheetData>
    <row r="1" spans="1:30" ht="15.75" thickBot="1" x14ac:dyDescent="0.3">
      <c r="X1" s="21">
        <v>12</v>
      </c>
      <c r="Y1" s="21">
        <v>5</v>
      </c>
      <c r="Z1" s="21">
        <v>2</v>
      </c>
      <c r="AA1" s="24">
        <v>0.2</v>
      </c>
      <c r="AB1" s="21">
        <v>100</v>
      </c>
      <c r="AC1" s="23">
        <v>4</v>
      </c>
      <c r="AD1" t="s">
        <v>70</v>
      </c>
    </row>
    <row r="2" spans="1:30" ht="19.5" thickBot="1" x14ac:dyDescent="0.35">
      <c r="AC2" s="22">
        <f>COUNTIF(AC4:AC568,"&gt;="&amp;AC1)</f>
        <v>100</v>
      </c>
      <c r="AD2" t="s">
        <v>71</v>
      </c>
    </row>
    <row r="3" spans="1:30" s="19" customFormat="1" ht="53.25" customHeight="1" x14ac:dyDescent="0.25">
      <c r="A3" s="13" t="s">
        <v>56</v>
      </c>
      <c r="B3" s="14" t="s">
        <v>1</v>
      </c>
      <c r="C3" s="13" t="s">
        <v>55</v>
      </c>
      <c r="D3" s="14" t="s">
        <v>3</v>
      </c>
      <c r="E3" s="14" t="s">
        <v>0</v>
      </c>
      <c r="F3" s="14" t="s">
        <v>2</v>
      </c>
      <c r="G3" s="15" t="s">
        <v>57</v>
      </c>
      <c r="H3" s="15" t="s">
        <v>58</v>
      </c>
      <c r="I3" s="16" t="s">
        <v>4</v>
      </c>
      <c r="J3" s="17" t="s">
        <v>5</v>
      </c>
      <c r="K3" s="17" t="s">
        <v>77</v>
      </c>
      <c r="L3" s="17" t="s">
        <v>76</v>
      </c>
      <c r="M3" s="17" t="s">
        <v>75</v>
      </c>
      <c r="N3" s="17" t="s">
        <v>7</v>
      </c>
      <c r="O3" s="17" t="s">
        <v>6</v>
      </c>
      <c r="P3" s="17" t="s">
        <v>8</v>
      </c>
      <c r="Q3" s="17" t="s">
        <v>9</v>
      </c>
      <c r="R3" s="17" t="s">
        <v>74</v>
      </c>
      <c r="S3" s="18" t="s">
        <v>73</v>
      </c>
      <c r="T3" s="18" t="s">
        <v>78</v>
      </c>
      <c r="U3" s="17" t="s">
        <v>81</v>
      </c>
      <c r="V3" s="17" t="s">
        <v>80</v>
      </c>
      <c r="W3" s="18" t="s">
        <v>79</v>
      </c>
      <c r="X3" s="25" t="str">
        <f>"In top "&amp;X1&amp;" fams"</f>
        <v>In top 12 fams</v>
      </c>
      <c r="Y3" s="25" t="str">
        <f>"In top "&amp;Y1&amp;" trees in fam"</f>
        <v>In top 5 trees in fam</v>
      </c>
      <c r="Z3" s="25" t="str">
        <f>"In top "&amp;Z1&amp;" trees in plot"</f>
        <v>In top 2 trees in plot</v>
      </c>
      <c r="AA3" s="26" t="s">
        <v>72</v>
      </c>
      <c r="AB3" s="25" t="str">
        <f>"In top "&amp;AB1&amp;" trees in test"</f>
        <v>In top 100 trees in test</v>
      </c>
      <c r="AC3" s="25" t="s">
        <v>82</v>
      </c>
    </row>
    <row r="4" spans="1:30" x14ac:dyDescent="0.25">
      <c r="A4" s="6" t="s">
        <v>10</v>
      </c>
      <c r="B4" s="6">
        <v>1302701</v>
      </c>
      <c r="C4" s="6" t="s">
        <v>11</v>
      </c>
      <c r="D4" s="6">
        <v>13001</v>
      </c>
      <c r="E4" s="6">
        <v>1</v>
      </c>
      <c r="F4" s="6">
        <v>6</v>
      </c>
      <c r="G4" s="4">
        <v>8.7999954223632812</v>
      </c>
      <c r="H4" s="4">
        <v>20.399993896484375</v>
      </c>
      <c r="I4" s="1">
        <v>3</v>
      </c>
      <c r="J4" s="2">
        <v>0.10986623999997391</v>
      </c>
      <c r="K4" s="10">
        <v>210</v>
      </c>
      <c r="L4" s="2">
        <v>7.5520470880098514E-2</v>
      </c>
      <c r="M4" s="10">
        <f>VLOOKUP(B4,'Fam ranks'!$E$3:$H$35,4,0)</f>
        <v>29</v>
      </c>
      <c r="N4" s="2">
        <v>0.1295142799996635</v>
      </c>
      <c r="O4" s="2">
        <v>9.6968653535598956E-2</v>
      </c>
      <c r="P4" s="2">
        <v>-2.1448182655500442E-2</v>
      </c>
      <c r="Q4" s="2">
        <v>1.8001426558108546E-3</v>
      </c>
      <c r="R4" s="2">
        <v>-1.2598888194928637E-2</v>
      </c>
      <c r="S4" s="4">
        <v>-12.992743258318376</v>
      </c>
      <c r="T4" s="10">
        <v>498</v>
      </c>
      <c r="U4" s="10">
        <v>1</v>
      </c>
      <c r="V4" s="10">
        <v>6</v>
      </c>
      <c r="W4" s="28" t="s">
        <v>11</v>
      </c>
      <c r="X4" s="12">
        <f>IF(M4&lt;=$X$1,1,0)</f>
        <v>0</v>
      </c>
      <c r="Y4" s="12">
        <f>IF(V4&lt;=Y$1,1,0)</f>
        <v>0</v>
      </c>
      <c r="Z4" s="12">
        <f>IF(U4&lt;=Z$1,1,0)</f>
        <v>1</v>
      </c>
      <c r="AA4" s="20">
        <f>IF(I4=1,0,IF(I4=2,1,1+$AA$1))</f>
        <v>1.2</v>
      </c>
      <c r="AB4" s="12">
        <f>IF(T4&lt;=AB$1,1,0)</f>
        <v>0</v>
      </c>
      <c r="AC4" s="20">
        <f>SUM(X4:AB4)</f>
        <v>2.2000000000000002</v>
      </c>
    </row>
    <row r="5" spans="1:30" x14ac:dyDescent="0.25">
      <c r="A5" s="6" t="s">
        <v>12</v>
      </c>
      <c r="B5" s="6">
        <v>13021781</v>
      </c>
      <c r="C5" s="6" t="s">
        <v>11</v>
      </c>
      <c r="D5" s="6">
        <v>13001</v>
      </c>
      <c r="E5" s="6">
        <v>1</v>
      </c>
      <c r="F5" s="6">
        <v>6</v>
      </c>
      <c r="G5" s="4">
        <v>9.25</v>
      </c>
      <c r="H5" s="4">
        <v>23</v>
      </c>
      <c r="I5" s="1">
        <v>3</v>
      </c>
      <c r="J5" s="2">
        <v>0.14679749999959313</v>
      </c>
      <c r="K5" s="10">
        <v>80</v>
      </c>
      <c r="L5" s="2">
        <v>0.10811033297401863</v>
      </c>
      <c r="M5" s="10">
        <f>VLOOKUP(B5,'Fam ranks'!$E$3:$H$35,4,0)</f>
        <v>8</v>
      </c>
      <c r="N5" s="2">
        <v>0.1295142799996635</v>
      </c>
      <c r="O5" s="2">
        <v>9.6968653535598956E-2</v>
      </c>
      <c r="P5" s="2">
        <v>1.1141679438419677E-2</v>
      </c>
      <c r="Q5" s="2">
        <v>6.1415405615099505E-3</v>
      </c>
      <c r="R5" s="2">
        <v>7.6062387472782987E-3</v>
      </c>
      <c r="S5" s="4">
        <v>7.8440181130141298</v>
      </c>
      <c r="T5" s="10">
        <v>151</v>
      </c>
      <c r="U5" s="10">
        <v>1</v>
      </c>
      <c r="V5" s="10">
        <v>4</v>
      </c>
      <c r="W5" s="28" t="s">
        <v>67</v>
      </c>
      <c r="X5" s="12">
        <f>IF(M5&lt;=$X$1,1,0)</f>
        <v>1</v>
      </c>
      <c r="Y5" s="12">
        <f>IF(V5&lt;=Y$1,1,0)</f>
        <v>1</v>
      </c>
      <c r="Z5" s="12">
        <f>IF(U5&lt;=Z$1,1,0)</f>
        <v>1</v>
      </c>
      <c r="AA5" s="20">
        <f>IF(I5=1,0,IF(I5=2,1,1+$AA$1))</f>
        <v>1.2</v>
      </c>
      <c r="AB5" s="12">
        <f>IF(T5&lt;=AB$1,1,0)</f>
        <v>0</v>
      </c>
      <c r="AC5" s="20">
        <f>SUM(X5:AB5)</f>
        <v>4.2</v>
      </c>
    </row>
    <row r="6" spans="1:30" x14ac:dyDescent="0.25">
      <c r="A6" s="6" t="s">
        <v>13</v>
      </c>
      <c r="B6" s="6">
        <v>13028041</v>
      </c>
      <c r="C6" s="6" t="s">
        <v>14</v>
      </c>
      <c r="D6" s="6">
        <v>13001</v>
      </c>
      <c r="E6" s="6">
        <v>1</v>
      </c>
      <c r="F6" s="6">
        <v>1</v>
      </c>
      <c r="G6" s="4">
        <v>9.25</v>
      </c>
      <c r="H6" s="4">
        <v>21.79998779296875</v>
      </c>
      <c r="I6" s="1">
        <v>3</v>
      </c>
      <c r="J6" s="2">
        <v>0.13187909999942349</v>
      </c>
      <c r="K6" s="10">
        <v>121</v>
      </c>
      <c r="L6" s="2">
        <v>0.10444300758906679</v>
      </c>
      <c r="M6" s="10">
        <f>VLOOKUP(B6,'Fam ranks'!$E$3:$H$35,4,0)</f>
        <v>12</v>
      </c>
      <c r="N6" s="2">
        <v>0.1295142799996635</v>
      </c>
      <c r="O6" s="2">
        <v>9.6968653535598956E-2</v>
      </c>
      <c r="P6" s="2">
        <v>7.4743540534678299E-3</v>
      </c>
      <c r="Q6" s="2">
        <v>-5.1095340537078426E-3</v>
      </c>
      <c r="R6" s="2">
        <v>3.7181823240245212E-3</v>
      </c>
      <c r="S6" s="4">
        <v>3.8344167815628261</v>
      </c>
      <c r="T6" s="10">
        <v>197</v>
      </c>
      <c r="U6" s="10">
        <v>1</v>
      </c>
      <c r="V6" s="10">
        <v>3</v>
      </c>
      <c r="W6" s="28" t="s">
        <v>67</v>
      </c>
      <c r="X6" s="12">
        <f>IF(M6&lt;=$X$1,1,0)</f>
        <v>1</v>
      </c>
      <c r="Y6" s="12">
        <f>IF(V6&lt;=Y$1,1,0)</f>
        <v>1</v>
      </c>
      <c r="Z6" s="12">
        <f>IF(U6&lt;=Z$1,1,0)</f>
        <v>1</v>
      </c>
      <c r="AA6" s="20">
        <f>IF(I6=1,0,IF(I6=2,1,1+$AA$1))</f>
        <v>1.2</v>
      </c>
      <c r="AB6" s="12">
        <f>IF(T6&lt;=AB$1,1,0)</f>
        <v>0</v>
      </c>
      <c r="AC6" s="20">
        <f>SUM(X6:AB6)</f>
        <v>4.2</v>
      </c>
    </row>
    <row r="7" spans="1:30" x14ac:dyDescent="0.25">
      <c r="A7" s="6" t="s">
        <v>15</v>
      </c>
      <c r="B7" s="6">
        <v>997</v>
      </c>
      <c r="C7" s="6" t="s">
        <v>11</v>
      </c>
      <c r="D7" s="6">
        <v>98</v>
      </c>
      <c r="E7" s="6">
        <v>2</v>
      </c>
      <c r="F7" s="6">
        <v>1</v>
      </c>
      <c r="G7" s="4">
        <v>8</v>
      </c>
      <c r="H7" s="4">
        <v>20.29998779296875</v>
      </c>
      <c r="I7" s="1">
        <v>3</v>
      </c>
      <c r="J7" s="2">
        <v>9.8901599999408063E-2</v>
      </c>
      <c r="K7" s="10">
        <v>271</v>
      </c>
      <c r="L7" s="2">
        <v>4.57339208466538E-2</v>
      </c>
      <c r="M7" s="10">
        <f>VLOOKUP(B7,'Fam ranks'!$E$3:$H$35,4,0)</f>
        <v>32</v>
      </c>
      <c r="N7" s="2">
        <v>8.2799959999382125E-2</v>
      </c>
      <c r="O7" s="2">
        <v>9.6968653535598956E-2</v>
      </c>
      <c r="P7" s="2">
        <v>-5.1234732688945156E-2</v>
      </c>
      <c r="Q7" s="2">
        <v>6.7336372688971094E-2</v>
      </c>
      <c r="R7" s="2">
        <v>-2.0640383710021429E-2</v>
      </c>
      <c r="S7" s="4">
        <v>-21.285624743096971</v>
      </c>
      <c r="T7" s="10">
        <v>537</v>
      </c>
      <c r="U7" s="10">
        <v>1</v>
      </c>
      <c r="V7" s="10">
        <v>2</v>
      </c>
      <c r="W7" s="28" t="s">
        <v>11</v>
      </c>
      <c r="X7" s="12">
        <f>IF(M7&lt;=$X$1,1,0)</f>
        <v>0</v>
      </c>
      <c r="Y7" s="12">
        <f>IF(V7&lt;=Y$1,1,0)</f>
        <v>1</v>
      </c>
      <c r="Z7" s="12">
        <f>IF(U7&lt;=Z$1,1,0)</f>
        <v>1</v>
      </c>
      <c r="AA7" s="20">
        <f>IF(I7=1,0,IF(I7=2,1,1+$AA$1))</f>
        <v>1.2</v>
      </c>
      <c r="AB7" s="12">
        <f>IF(T7&lt;=AB$1,1,0)</f>
        <v>0</v>
      </c>
      <c r="AC7" s="20">
        <f>SUM(X7:AB7)</f>
        <v>3.2</v>
      </c>
    </row>
    <row r="8" spans="1:30" x14ac:dyDescent="0.25">
      <c r="A8" s="6" t="s">
        <v>16</v>
      </c>
      <c r="B8" s="6">
        <v>13027771</v>
      </c>
      <c r="C8" s="6" t="s">
        <v>17</v>
      </c>
      <c r="D8" s="6">
        <v>13001</v>
      </c>
      <c r="E8" s="6">
        <v>2</v>
      </c>
      <c r="F8" s="6">
        <v>4</v>
      </c>
      <c r="G8" s="4">
        <v>4.3499984741210938</v>
      </c>
      <c r="H8" s="4">
        <v>8</v>
      </c>
      <c r="I8" s="1">
        <v>3</v>
      </c>
      <c r="J8" s="2">
        <v>8.3519999999452921E-3</v>
      </c>
      <c r="K8" s="10">
        <v>545</v>
      </c>
      <c r="L8" s="2">
        <v>9.3022092243769838E-2</v>
      </c>
      <c r="M8" s="10">
        <f>VLOOKUP(B8,'Fam ranks'!$E$3:$H$35,4,0)</f>
        <v>21</v>
      </c>
      <c r="N8" s="2">
        <v>8.2799959999382125E-2</v>
      </c>
      <c r="O8" s="2">
        <v>9.6968653535598956E-2</v>
      </c>
      <c r="P8" s="2">
        <v>-3.9465612918291176E-3</v>
      </c>
      <c r="Q8" s="2">
        <v>-7.0501398707607701E-2</v>
      </c>
      <c r="R8" s="2">
        <v>-1.2943146581238624E-2</v>
      </c>
      <c r="S8" s="4">
        <v>-13.347763539365802</v>
      </c>
      <c r="T8" s="10">
        <v>499</v>
      </c>
      <c r="U8" s="10">
        <v>1</v>
      </c>
      <c r="V8" s="10">
        <v>27</v>
      </c>
      <c r="W8" s="28" t="s">
        <v>11</v>
      </c>
      <c r="X8" s="12">
        <f>IF(M8&lt;=$X$1,1,0)</f>
        <v>0</v>
      </c>
      <c r="Y8" s="12">
        <f>IF(V8&lt;=Y$1,1,0)</f>
        <v>0</v>
      </c>
      <c r="Z8" s="12">
        <f>IF(U8&lt;=Z$1,1,0)</f>
        <v>1</v>
      </c>
      <c r="AA8" s="20">
        <f>IF(I8=1,0,IF(I8=2,1,1+$AA$1))</f>
        <v>1.2</v>
      </c>
      <c r="AB8" s="12">
        <f>IF(T8&lt;=AB$1,1,0)</f>
        <v>0</v>
      </c>
      <c r="AC8" s="20">
        <f>SUM(X8:AB8)</f>
        <v>2.2000000000000002</v>
      </c>
    </row>
    <row r="9" spans="1:30" x14ac:dyDescent="0.25">
      <c r="A9" s="6" t="s">
        <v>18</v>
      </c>
      <c r="B9" s="6">
        <v>13027881</v>
      </c>
      <c r="C9" s="6" t="s">
        <v>19</v>
      </c>
      <c r="D9" s="6">
        <v>13001</v>
      </c>
      <c r="E9" s="6">
        <v>2</v>
      </c>
      <c r="F9" s="6">
        <v>6</v>
      </c>
      <c r="G9" s="4">
        <v>9.899993896484375</v>
      </c>
      <c r="H9" s="4">
        <v>21.79998779296875</v>
      </c>
      <c r="I9" s="1">
        <v>2</v>
      </c>
      <c r="J9" s="2">
        <v>0.14114627999879303</v>
      </c>
      <c r="K9" s="10">
        <v>95</v>
      </c>
      <c r="L9" s="2">
        <v>0.10877580200348418</v>
      </c>
      <c r="M9" s="10">
        <f>VLOOKUP(B9,'Fam ranks'!$E$3:$H$35,4,0)</f>
        <v>7</v>
      </c>
      <c r="N9" s="2">
        <v>8.2799959999382125E-2</v>
      </c>
      <c r="O9" s="2">
        <v>9.6968653535598956E-2</v>
      </c>
      <c r="P9" s="2">
        <v>1.180714846788522E-2</v>
      </c>
      <c r="Q9" s="2">
        <v>4.6539171531525689E-2</v>
      </c>
      <c r="R9" s="2">
        <v>1.4065164810459985E-2</v>
      </c>
      <c r="S9" s="4">
        <v>14.50485728905827</v>
      </c>
      <c r="T9" s="10">
        <v>72</v>
      </c>
      <c r="U9" s="10">
        <v>1</v>
      </c>
      <c r="V9" s="10">
        <v>6</v>
      </c>
      <c r="W9" s="28" t="s">
        <v>65</v>
      </c>
      <c r="X9" s="12">
        <f>IF(M9&lt;=$X$1,1,0)</f>
        <v>1</v>
      </c>
      <c r="Y9" s="12">
        <f>IF(V9&lt;=Y$1,1,0)</f>
        <v>0</v>
      </c>
      <c r="Z9" s="12">
        <f>IF(U9&lt;=Z$1,1,0)</f>
        <v>1</v>
      </c>
      <c r="AA9" s="20">
        <f>IF(I9=1,0,IF(I9=2,1,1+$AA$1))</f>
        <v>1</v>
      </c>
      <c r="AB9" s="12">
        <f>IF(T9&lt;=AB$1,1,0)</f>
        <v>1</v>
      </c>
      <c r="AC9" s="20">
        <f>SUM(X9:AB9)</f>
        <v>4</v>
      </c>
    </row>
    <row r="10" spans="1:30" x14ac:dyDescent="0.25">
      <c r="A10" s="6" t="s">
        <v>15</v>
      </c>
      <c r="B10" s="6">
        <v>997</v>
      </c>
      <c r="C10" s="6" t="s">
        <v>11</v>
      </c>
      <c r="D10" s="6">
        <v>98</v>
      </c>
      <c r="E10" s="6">
        <v>3</v>
      </c>
      <c r="F10" s="6">
        <v>4</v>
      </c>
      <c r="G10" s="4">
        <v>9.1999969482421875</v>
      </c>
      <c r="H10" s="4">
        <v>12.799995422363281</v>
      </c>
      <c r="I10" s="1">
        <v>3</v>
      </c>
      <c r="J10" s="2">
        <v>4.5219839999845135E-2</v>
      </c>
      <c r="K10" s="10">
        <v>485</v>
      </c>
      <c r="L10" s="2">
        <v>4.57339208466538E-2</v>
      </c>
      <c r="M10" s="10">
        <f>VLOOKUP(B10,'Fam ranks'!$E$3:$H$35,4,0)</f>
        <v>32</v>
      </c>
      <c r="N10" s="2">
        <v>8.8418635999532091E-2</v>
      </c>
      <c r="O10" s="2">
        <v>9.6968653535598956E-2</v>
      </c>
      <c r="P10" s="2">
        <v>-5.1234732688945156E-2</v>
      </c>
      <c r="Q10" s="2">
        <v>8.0359366892581996E-3</v>
      </c>
      <c r="R10" s="2">
        <v>-2.9535449109978362E-2</v>
      </c>
      <c r="S10" s="4">
        <v>-30.458759643533011</v>
      </c>
      <c r="T10" s="10">
        <v>554</v>
      </c>
      <c r="U10" s="10">
        <v>1</v>
      </c>
      <c r="V10" s="10">
        <v>9</v>
      </c>
      <c r="W10" s="28" t="s">
        <v>11</v>
      </c>
      <c r="X10" s="12">
        <f>IF(M10&lt;=$X$1,1,0)</f>
        <v>0</v>
      </c>
      <c r="Y10" s="12">
        <f>IF(V10&lt;=Y$1,1,0)</f>
        <v>0</v>
      </c>
      <c r="Z10" s="12">
        <f>IF(U10&lt;=Z$1,1,0)</f>
        <v>1</v>
      </c>
      <c r="AA10" s="20">
        <f>IF(I10=1,0,IF(I10=2,1,1+$AA$1))</f>
        <v>1.2</v>
      </c>
      <c r="AB10" s="12">
        <f>IF(T10&lt;=AB$1,1,0)</f>
        <v>0</v>
      </c>
      <c r="AC10" s="20">
        <f>SUM(X10:AB10)</f>
        <v>2.2000000000000002</v>
      </c>
    </row>
    <row r="11" spans="1:30" x14ac:dyDescent="0.25">
      <c r="A11" s="6" t="s">
        <v>20</v>
      </c>
      <c r="B11" s="6">
        <v>998</v>
      </c>
      <c r="C11" s="6" t="s">
        <v>11</v>
      </c>
      <c r="D11" s="6">
        <v>98</v>
      </c>
      <c r="E11" s="6">
        <v>3</v>
      </c>
      <c r="F11" s="6">
        <v>1</v>
      </c>
      <c r="G11" s="4">
        <v>9.75</v>
      </c>
      <c r="H11" s="4">
        <v>20.599990844726562</v>
      </c>
      <c r="I11" s="1">
        <v>3</v>
      </c>
      <c r="J11" s="2">
        <v>0.12412529999983235</v>
      </c>
      <c r="K11" s="10">
        <v>151</v>
      </c>
      <c r="L11" s="2">
        <v>6.5476370204997289E-2</v>
      </c>
      <c r="M11" s="10">
        <f>VLOOKUP(B11,'Fam ranks'!$E$3:$H$35,4,0)</f>
        <v>31</v>
      </c>
      <c r="N11" s="2">
        <v>8.8418635999532091E-2</v>
      </c>
      <c r="O11" s="2">
        <v>9.6968653535598956E-2</v>
      </c>
      <c r="P11" s="2">
        <v>-3.1492283330601667E-2</v>
      </c>
      <c r="Q11" s="2">
        <v>6.7198947330901926E-2</v>
      </c>
      <c r="R11" s="2">
        <v>-8.815527898725712E-3</v>
      </c>
      <c r="S11" s="4">
        <v>-9.0911109696798782</v>
      </c>
      <c r="T11" s="10">
        <v>454</v>
      </c>
      <c r="U11" s="10">
        <v>1</v>
      </c>
      <c r="V11" s="10">
        <v>2</v>
      </c>
      <c r="W11" s="28" t="s">
        <v>11</v>
      </c>
      <c r="X11" s="12">
        <f>IF(M11&lt;=$X$1,1,0)</f>
        <v>0</v>
      </c>
      <c r="Y11" s="12">
        <f>IF(V11&lt;=Y$1,1,0)</f>
        <v>1</v>
      </c>
      <c r="Z11" s="12">
        <f>IF(U11&lt;=Z$1,1,0)</f>
        <v>1</v>
      </c>
      <c r="AA11" s="20">
        <f>IF(I11=1,0,IF(I11=2,1,1+$AA$1))</f>
        <v>1.2</v>
      </c>
      <c r="AB11" s="12">
        <f>IF(T11&lt;=AB$1,1,0)</f>
        <v>0</v>
      </c>
      <c r="AC11" s="20">
        <f>SUM(X11:AB11)</f>
        <v>3.2</v>
      </c>
    </row>
    <row r="12" spans="1:30" x14ac:dyDescent="0.25">
      <c r="A12" s="6" t="s">
        <v>20</v>
      </c>
      <c r="B12" s="6">
        <v>998</v>
      </c>
      <c r="C12" s="6" t="s">
        <v>11</v>
      </c>
      <c r="D12" s="6">
        <v>98</v>
      </c>
      <c r="E12" s="6">
        <v>3</v>
      </c>
      <c r="F12" s="6">
        <v>5</v>
      </c>
      <c r="G12" s="4">
        <v>9.7999954223632812</v>
      </c>
      <c r="H12" s="4">
        <v>17.5</v>
      </c>
      <c r="I12" s="1">
        <v>3</v>
      </c>
      <c r="J12" s="2">
        <v>9.0037499999198189E-2</v>
      </c>
      <c r="K12" s="10">
        <v>315</v>
      </c>
      <c r="L12" s="2">
        <v>6.5476370204997289E-2</v>
      </c>
      <c r="M12" s="10">
        <f>VLOOKUP(B12,'Fam ranks'!$E$3:$H$35,4,0)</f>
        <v>31</v>
      </c>
      <c r="N12" s="2">
        <v>8.8418635999532091E-2</v>
      </c>
      <c r="O12" s="2">
        <v>9.6968653535598956E-2</v>
      </c>
      <c r="P12" s="2">
        <v>-3.1492283330601667E-2</v>
      </c>
      <c r="Q12" s="2">
        <v>3.3111147330267765E-2</v>
      </c>
      <c r="R12" s="2">
        <v>-1.3928697898820836E-2</v>
      </c>
      <c r="S12" s="4">
        <v>-14.364124272084853</v>
      </c>
      <c r="T12" s="10">
        <v>506</v>
      </c>
      <c r="U12" s="10">
        <v>2</v>
      </c>
      <c r="V12" s="10">
        <v>6</v>
      </c>
      <c r="W12" s="28" t="s">
        <v>11</v>
      </c>
      <c r="X12" s="12">
        <f>IF(M12&lt;=$X$1,1,0)</f>
        <v>0</v>
      </c>
      <c r="Y12" s="12">
        <f>IF(V12&lt;=Y$1,1,0)</f>
        <v>0</v>
      </c>
      <c r="Z12" s="12">
        <f>IF(U12&lt;=Z$1,1,0)</f>
        <v>1</v>
      </c>
      <c r="AA12" s="20">
        <f>IF(I12=1,0,IF(I12=2,1,1+$AA$1))</f>
        <v>1.2</v>
      </c>
      <c r="AB12" s="12">
        <f>IF(T12&lt;=AB$1,1,0)</f>
        <v>0</v>
      </c>
      <c r="AC12" s="20">
        <f>SUM(X12:AB12)</f>
        <v>2.2000000000000002</v>
      </c>
    </row>
    <row r="13" spans="1:30" x14ac:dyDescent="0.25">
      <c r="A13" s="6" t="s">
        <v>20</v>
      </c>
      <c r="B13" s="6">
        <v>998</v>
      </c>
      <c r="C13" s="6" t="s">
        <v>11</v>
      </c>
      <c r="D13" s="6">
        <v>98</v>
      </c>
      <c r="E13" s="6">
        <v>3</v>
      </c>
      <c r="F13" s="6">
        <v>4</v>
      </c>
      <c r="G13" s="4">
        <v>9.399993896484375</v>
      </c>
      <c r="H13" s="4">
        <v>17.29998779296875</v>
      </c>
      <c r="I13" s="1">
        <v>3</v>
      </c>
      <c r="J13" s="2">
        <v>8.4399779999330349E-2</v>
      </c>
      <c r="K13" s="10">
        <v>335</v>
      </c>
      <c r="L13" s="2">
        <v>6.5476370204997289E-2</v>
      </c>
      <c r="M13" s="10">
        <f>VLOOKUP(B13,'Fam ranks'!$E$3:$H$35,4,0)</f>
        <v>31</v>
      </c>
      <c r="N13" s="2">
        <v>8.8418635999532091E-2</v>
      </c>
      <c r="O13" s="2">
        <v>9.6968653535598956E-2</v>
      </c>
      <c r="P13" s="2">
        <v>-3.1492283330601667E-2</v>
      </c>
      <c r="Q13" s="2">
        <v>2.7473427330399924E-2</v>
      </c>
      <c r="R13" s="2">
        <v>-1.4774355898801012E-2</v>
      </c>
      <c r="S13" s="4">
        <v>-15.23621846865913</v>
      </c>
      <c r="T13" s="10">
        <v>514</v>
      </c>
      <c r="U13" s="10">
        <v>3</v>
      </c>
      <c r="V13" s="10">
        <v>9</v>
      </c>
      <c r="W13" s="28" t="s">
        <v>11</v>
      </c>
      <c r="X13" s="12">
        <f>IF(M13&lt;=$X$1,1,0)</f>
        <v>0</v>
      </c>
      <c r="Y13" s="12">
        <f>IF(V13&lt;=Y$1,1,0)</f>
        <v>0</v>
      </c>
      <c r="Z13" s="12">
        <f>IF(U13&lt;=Z$1,1,0)</f>
        <v>0</v>
      </c>
      <c r="AA13" s="20">
        <f>IF(I13=1,0,IF(I13=2,1,1+$AA$1))</f>
        <v>1.2</v>
      </c>
      <c r="AB13" s="12">
        <f>IF(T13&lt;=AB$1,1,0)</f>
        <v>0</v>
      </c>
      <c r="AC13" s="20">
        <f>SUM(X13:AB13)</f>
        <v>1.2</v>
      </c>
    </row>
    <row r="14" spans="1:30" x14ac:dyDescent="0.25">
      <c r="A14" s="6" t="s">
        <v>20</v>
      </c>
      <c r="B14" s="6">
        <v>998</v>
      </c>
      <c r="C14" s="6" t="s">
        <v>11</v>
      </c>
      <c r="D14" s="6">
        <v>98</v>
      </c>
      <c r="E14" s="6">
        <v>3</v>
      </c>
      <c r="F14" s="6">
        <v>2</v>
      </c>
      <c r="G14" s="4">
        <v>8.1999969482421875</v>
      </c>
      <c r="H14" s="4">
        <v>14.599998474121094</v>
      </c>
      <c r="I14" s="1">
        <v>3</v>
      </c>
      <c r="J14" s="2">
        <v>5.2437359999657929E-2</v>
      </c>
      <c r="K14" s="10">
        <v>465</v>
      </c>
      <c r="L14" s="2">
        <v>6.5476370204997289E-2</v>
      </c>
      <c r="M14" s="10">
        <f>VLOOKUP(B14,'Fam ranks'!$E$3:$H$35,4,0)</f>
        <v>31</v>
      </c>
      <c r="N14" s="2">
        <v>8.8418635999532091E-2</v>
      </c>
      <c r="O14" s="2">
        <v>9.6968653535598956E-2</v>
      </c>
      <c r="P14" s="2">
        <v>-3.1492283330601667E-2</v>
      </c>
      <c r="Q14" s="2">
        <v>-4.4889926692724957E-3</v>
      </c>
      <c r="R14" s="2">
        <v>-1.9568718898751874E-2</v>
      </c>
      <c r="S14" s="4">
        <v>-20.180458514428935</v>
      </c>
      <c r="T14" s="10">
        <v>532</v>
      </c>
      <c r="U14" s="10">
        <v>4</v>
      </c>
      <c r="V14" s="10">
        <v>14</v>
      </c>
      <c r="W14" s="28" t="s">
        <v>11</v>
      </c>
      <c r="X14" s="12">
        <f>IF(M14&lt;=$X$1,1,0)</f>
        <v>0</v>
      </c>
      <c r="Y14" s="12">
        <f>IF(V14&lt;=Y$1,1,0)</f>
        <v>0</v>
      </c>
      <c r="Z14" s="12">
        <f>IF(U14&lt;=Z$1,1,0)</f>
        <v>0</v>
      </c>
      <c r="AA14" s="20">
        <f>IF(I14=1,0,IF(I14=2,1,1+$AA$1))</f>
        <v>1.2</v>
      </c>
      <c r="AB14" s="12">
        <f>IF(T14&lt;=AB$1,1,0)</f>
        <v>0</v>
      </c>
      <c r="AC14" s="20">
        <f>SUM(X14:AB14)</f>
        <v>1.2</v>
      </c>
    </row>
    <row r="15" spans="1:30" x14ac:dyDescent="0.25">
      <c r="A15" s="6" t="s">
        <v>20</v>
      </c>
      <c r="B15" s="6">
        <v>998</v>
      </c>
      <c r="C15" s="6" t="s">
        <v>11</v>
      </c>
      <c r="D15" s="6">
        <v>98</v>
      </c>
      <c r="E15" s="6">
        <v>3</v>
      </c>
      <c r="F15" s="6">
        <v>6</v>
      </c>
      <c r="G15" s="4">
        <v>8.8499984741210937</v>
      </c>
      <c r="H15" s="4">
        <v>13.5</v>
      </c>
      <c r="I15" s="1">
        <v>3</v>
      </c>
      <c r="J15" s="2">
        <v>4.8387374999947497E-2</v>
      </c>
      <c r="K15" s="10">
        <v>478</v>
      </c>
      <c r="L15" s="2">
        <v>6.5476370204997289E-2</v>
      </c>
      <c r="M15" s="10">
        <f>VLOOKUP(B15,'Fam ranks'!$E$3:$H$35,4,0)</f>
        <v>31</v>
      </c>
      <c r="N15" s="2">
        <v>8.8418635999532091E-2</v>
      </c>
      <c r="O15" s="2">
        <v>9.6968653535598956E-2</v>
      </c>
      <c r="P15" s="2">
        <v>-3.1492283330601667E-2</v>
      </c>
      <c r="Q15" s="2">
        <v>-8.5389776689829278E-3</v>
      </c>
      <c r="R15" s="2">
        <v>-2.0176216648708438E-2</v>
      </c>
      <c r="S15" s="4">
        <v>-20.806947310350537</v>
      </c>
      <c r="T15" s="10">
        <v>533</v>
      </c>
      <c r="U15" s="10">
        <v>5</v>
      </c>
      <c r="V15" s="10">
        <v>15</v>
      </c>
      <c r="W15" s="28" t="s">
        <v>11</v>
      </c>
      <c r="X15" s="12">
        <f>IF(M15&lt;=$X$1,1,0)</f>
        <v>0</v>
      </c>
      <c r="Y15" s="12">
        <f>IF(V15&lt;=Y$1,1,0)</f>
        <v>0</v>
      </c>
      <c r="Z15" s="12">
        <f>IF(U15&lt;=Z$1,1,0)</f>
        <v>0</v>
      </c>
      <c r="AA15" s="20">
        <f>IF(I15=1,0,IF(I15=2,1,1+$AA$1))</f>
        <v>1.2</v>
      </c>
      <c r="AB15" s="12">
        <f>IF(T15&lt;=AB$1,1,0)</f>
        <v>0</v>
      </c>
      <c r="AC15" s="20">
        <f>SUM(X15:AB15)</f>
        <v>1.2</v>
      </c>
    </row>
    <row r="16" spans="1:30" x14ac:dyDescent="0.25">
      <c r="A16" s="6" t="s">
        <v>20</v>
      </c>
      <c r="B16" s="6">
        <v>998</v>
      </c>
      <c r="C16" s="6" t="s">
        <v>11</v>
      </c>
      <c r="D16" s="6">
        <v>98</v>
      </c>
      <c r="E16" s="6">
        <v>3</v>
      </c>
      <c r="F16" s="6">
        <v>3</v>
      </c>
      <c r="G16" s="4">
        <v>5</v>
      </c>
      <c r="H16" s="4">
        <v>6</v>
      </c>
      <c r="I16" s="1">
        <v>2</v>
      </c>
      <c r="J16" s="2">
        <v>5.3999999999518877E-3</v>
      </c>
      <c r="K16" s="10">
        <v>550</v>
      </c>
      <c r="L16" s="2">
        <v>6.5476370204997289E-2</v>
      </c>
      <c r="M16" s="10">
        <f>VLOOKUP(B16,'Fam ranks'!$E$3:$H$35,4,0)</f>
        <v>31</v>
      </c>
      <c r="N16" s="2">
        <v>8.8418635999532091E-2</v>
      </c>
      <c r="O16" s="2">
        <v>9.6968653535598956E-2</v>
      </c>
      <c r="P16" s="2">
        <v>-3.1492283330601667E-2</v>
      </c>
      <c r="Q16" s="2">
        <v>-5.1526352668978551E-2</v>
      </c>
      <c r="R16" s="2">
        <v>-2.6624322898707781E-2</v>
      </c>
      <c r="S16" s="4">
        <v>-27.45662843398512</v>
      </c>
      <c r="T16" s="10">
        <v>548</v>
      </c>
      <c r="U16" s="10">
        <v>6</v>
      </c>
      <c r="V16" s="10">
        <v>17</v>
      </c>
      <c r="W16" s="28" t="s">
        <v>11</v>
      </c>
      <c r="X16" s="12">
        <f>IF(M16&lt;=$X$1,1,0)</f>
        <v>0</v>
      </c>
      <c r="Y16" s="12">
        <f>IF(V16&lt;=Y$1,1,0)</f>
        <v>0</v>
      </c>
      <c r="Z16" s="12">
        <f>IF(U16&lt;=Z$1,1,0)</f>
        <v>0</v>
      </c>
      <c r="AA16" s="20">
        <f>IF(I16=1,0,IF(I16=2,1,1+$AA$1))</f>
        <v>1</v>
      </c>
      <c r="AB16" s="12">
        <f>IF(T16&lt;=AB$1,1,0)</f>
        <v>0</v>
      </c>
      <c r="AC16" s="20">
        <f>SUM(X16:AB16)</f>
        <v>1</v>
      </c>
    </row>
    <row r="17" spans="1:29" x14ac:dyDescent="0.25">
      <c r="A17" s="6" t="s">
        <v>21</v>
      </c>
      <c r="B17" s="6">
        <v>13027791</v>
      </c>
      <c r="C17" s="6" t="s">
        <v>22</v>
      </c>
      <c r="D17" s="6">
        <v>13001</v>
      </c>
      <c r="E17" s="6">
        <v>3</v>
      </c>
      <c r="F17" s="6">
        <v>1</v>
      </c>
      <c r="G17" s="4">
        <v>10.549995422363281</v>
      </c>
      <c r="H17" s="4">
        <v>19.899993896484375</v>
      </c>
      <c r="I17" s="1">
        <v>3</v>
      </c>
      <c r="J17" s="2">
        <v>0.12533716499820002</v>
      </c>
      <c r="K17" s="10">
        <v>145</v>
      </c>
      <c r="L17" s="2">
        <v>8.3757013329441451E-2</v>
      </c>
      <c r="M17" s="10">
        <f>VLOOKUP(B17,'Fam ranks'!$E$3:$H$35,4,0)</f>
        <v>26</v>
      </c>
      <c r="N17" s="2">
        <v>8.8418635999532091E-2</v>
      </c>
      <c r="O17" s="2">
        <v>9.6968653535598956E-2</v>
      </c>
      <c r="P17" s="2">
        <v>-1.3211640206157504E-2</v>
      </c>
      <c r="Q17" s="2">
        <v>5.0130169204825437E-2</v>
      </c>
      <c r="R17" s="2">
        <v>-4.0745874297068701E-4</v>
      </c>
      <c r="S17" s="4">
        <v>-0.42019635017526724</v>
      </c>
      <c r="T17" s="10">
        <v>291</v>
      </c>
      <c r="U17" s="10">
        <v>1</v>
      </c>
      <c r="V17" s="10">
        <v>3</v>
      </c>
      <c r="W17" s="28" t="s">
        <v>11</v>
      </c>
      <c r="X17" s="12">
        <f>IF(M17&lt;=$X$1,1,0)</f>
        <v>0</v>
      </c>
      <c r="Y17" s="12">
        <f>IF(V17&lt;=Y$1,1,0)</f>
        <v>1</v>
      </c>
      <c r="Z17" s="12">
        <f>IF(U17&lt;=Z$1,1,0)</f>
        <v>1</v>
      </c>
      <c r="AA17" s="20">
        <f>IF(I17=1,0,IF(I17=2,1,1+$AA$1))</f>
        <v>1.2</v>
      </c>
      <c r="AB17" s="12">
        <f>IF(T17&lt;=AB$1,1,0)</f>
        <v>0</v>
      </c>
      <c r="AC17" s="20">
        <f>SUM(X17:AB17)</f>
        <v>3.2</v>
      </c>
    </row>
    <row r="18" spans="1:29" x14ac:dyDescent="0.25">
      <c r="A18" s="6" t="s">
        <v>21</v>
      </c>
      <c r="B18" s="6">
        <v>13027791</v>
      </c>
      <c r="C18" s="6" t="s">
        <v>22</v>
      </c>
      <c r="D18" s="6">
        <v>13001</v>
      </c>
      <c r="E18" s="6">
        <v>3</v>
      </c>
      <c r="F18" s="6">
        <v>5</v>
      </c>
      <c r="G18" s="4">
        <v>10.049995422363281</v>
      </c>
      <c r="H18" s="4">
        <v>19</v>
      </c>
      <c r="I18" s="1">
        <v>2</v>
      </c>
      <c r="J18" s="2">
        <v>0.10884149999947113</v>
      </c>
      <c r="K18" s="10">
        <v>217</v>
      </c>
      <c r="L18" s="2">
        <v>8.3757013329441451E-2</v>
      </c>
      <c r="M18" s="10">
        <f>VLOOKUP(B18,'Fam ranks'!$E$3:$H$35,4,0)</f>
        <v>26</v>
      </c>
      <c r="N18" s="2">
        <v>8.8418635999532091E-2</v>
      </c>
      <c r="O18" s="2">
        <v>9.6968653535598956E-2</v>
      </c>
      <c r="P18" s="2">
        <v>-1.3211640206157504E-2</v>
      </c>
      <c r="Q18" s="2">
        <v>3.3634504206096538E-2</v>
      </c>
      <c r="R18" s="2">
        <v>-2.8818084927800221E-3</v>
      </c>
      <c r="S18" s="4">
        <v>-2.9718969870217467</v>
      </c>
      <c r="T18" s="10">
        <v>339</v>
      </c>
      <c r="U18" s="10">
        <v>2</v>
      </c>
      <c r="V18" s="10">
        <v>5</v>
      </c>
      <c r="W18" s="28" t="s">
        <v>11</v>
      </c>
      <c r="X18" s="12">
        <f>IF(M18&lt;=$X$1,1,0)</f>
        <v>0</v>
      </c>
      <c r="Y18" s="12">
        <f>IF(V18&lt;=Y$1,1,0)</f>
        <v>1</v>
      </c>
      <c r="Z18" s="12">
        <f>IF(U18&lt;=Z$1,1,0)</f>
        <v>1</v>
      </c>
      <c r="AA18" s="20">
        <f>IF(I18=1,0,IF(I18=2,1,1+$AA$1))</f>
        <v>1</v>
      </c>
      <c r="AB18" s="12">
        <f>IF(T18&lt;=AB$1,1,0)</f>
        <v>0</v>
      </c>
      <c r="AC18" s="20">
        <f>SUM(X18:AB18)</f>
        <v>3</v>
      </c>
    </row>
    <row r="19" spans="1:29" x14ac:dyDescent="0.25">
      <c r="A19" s="6" t="s">
        <v>21</v>
      </c>
      <c r="B19" s="6">
        <v>13027791</v>
      </c>
      <c r="C19" s="6" t="s">
        <v>22</v>
      </c>
      <c r="D19" s="6">
        <v>13001</v>
      </c>
      <c r="E19" s="6">
        <v>3</v>
      </c>
      <c r="F19" s="6">
        <v>2</v>
      </c>
      <c r="G19" s="4">
        <v>9.9499969482421875</v>
      </c>
      <c r="H19" s="4">
        <v>17.5</v>
      </c>
      <c r="I19" s="1">
        <v>3</v>
      </c>
      <c r="J19" s="2">
        <v>9.1415624999171996E-2</v>
      </c>
      <c r="K19" s="10">
        <v>303</v>
      </c>
      <c r="L19" s="2">
        <v>8.3757013329441451E-2</v>
      </c>
      <c r="M19" s="10">
        <f>VLOOKUP(B19,'Fam ranks'!$E$3:$H$35,4,0)</f>
        <v>26</v>
      </c>
      <c r="N19" s="2">
        <v>8.8418635999532091E-2</v>
      </c>
      <c r="O19" s="2">
        <v>9.6968653535598956E-2</v>
      </c>
      <c r="P19" s="2">
        <v>-1.3211640206157504E-2</v>
      </c>
      <c r="Q19" s="2">
        <v>1.6208629205797409E-2</v>
      </c>
      <c r="R19" s="2">
        <v>-5.4956897428248917E-3</v>
      </c>
      <c r="S19" s="4">
        <v>-5.6674910318387832</v>
      </c>
      <c r="T19" s="10">
        <v>395</v>
      </c>
      <c r="U19" s="10">
        <v>3</v>
      </c>
      <c r="V19" s="10">
        <v>8</v>
      </c>
      <c r="W19" s="28" t="s">
        <v>11</v>
      </c>
      <c r="X19" s="12">
        <f>IF(M19&lt;=$X$1,1,0)</f>
        <v>0</v>
      </c>
      <c r="Y19" s="12">
        <f>IF(V19&lt;=Y$1,1,0)</f>
        <v>0</v>
      </c>
      <c r="Z19" s="12">
        <f>IF(U19&lt;=Z$1,1,0)</f>
        <v>0</v>
      </c>
      <c r="AA19" s="20">
        <f>IF(I19=1,0,IF(I19=2,1,1+$AA$1))</f>
        <v>1.2</v>
      </c>
      <c r="AB19" s="12">
        <f>IF(T19&lt;=AB$1,1,0)</f>
        <v>0</v>
      </c>
      <c r="AC19" s="20">
        <f>SUM(X19:AB19)</f>
        <v>1.2</v>
      </c>
    </row>
    <row r="20" spans="1:29" x14ac:dyDescent="0.25">
      <c r="A20" s="6" t="s">
        <v>21</v>
      </c>
      <c r="B20" s="6">
        <v>13027791</v>
      </c>
      <c r="C20" s="6" t="s">
        <v>22</v>
      </c>
      <c r="D20" s="6">
        <v>13001</v>
      </c>
      <c r="E20" s="6">
        <v>3</v>
      </c>
      <c r="F20" s="6">
        <v>3</v>
      </c>
      <c r="G20" s="4">
        <v>9.649993896484375</v>
      </c>
      <c r="H20" s="4">
        <v>17.29998779296875</v>
      </c>
      <c r="I20" s="1">
        <v>2</v>
      </c>
      <c r="J20" s="2">
        <v>8.6644454999259324E-2</v>
      </c>
      <c r="K20" s="10">
        <v>329</v>
      </c>
      <c r="L20" s="2">
        <v>8.3757013329441451E-2</v>
      </c>
      <c r="M20" s="10">
        <f>VLOOKUP(B20,'Fam ranks'!$E$3:$H$35,4,0)</f>
        <v>26</v>
      </c>
      <c r="N20" s="2">
        <v>8.8418635999532091E-2</v>
      </c>
      <c r="O20" s="2">
        <v>9.6968653535598956E-2</v>
      </c>
      <c r="P20" s="2">
        <v>-1.3211640206157504E-2</v>
      </c>
      <c r="Q20" s="2">
        <v>1.1437459205884737E-2</v>
      </c>
      <c r="R20" s="2">
        <v>-6.2113652428117914E-3</v>
      </c>
      <c r="S20" s="4">
        <v>-6.4055393329056454</v>
      </c>
      <c r="T20" s="10">
        <v>413</v>
      </c>
      <c r="U20" s="10">
        <v>4</v>
      </c>
      <c r="V20" s="10">
        <v>10</v>
      </c>
      <c r="W20" s="28" t="s">
        <v>11</v>
      </c>
      <c r="X20" s="12">
        <f>IF(M20&lt;=$X$1,1,0)</f>
        <v>0</v>
      </c>
      <c r="Y20" s="12">
        <f>IF(V20&lt;=Y$1,1,0)</f>
        <v>0</v>
      </c>
      <c r="Z20" s="12">
        <f>IF(U20&lt;=Z$1,1,0)</f>
        <v>0</v>
      </c>
      <c r="AA20" s="20">
        <f>IF(I20=1,0,IF(I20=2,1,1+$AA$1))</f>
        <v>1</v>
      </c>
      <c r="AB20" s="12">
        <f>IF(T20&lt;=AB$1,1,0)</f>
        <v>0</v>
      </c>
      <c r="AC20" s="20">
        <f>SUM(X20:AB20)</f>
        <v>1</v>
      </c>
    </row>
    <row r="21" spans="1:29" x14ac:dyDescent="0.25">
      <c r="A21" s="6" t="s">
        <v>18</v>
      </c>
      <c r="B21" s="6">
        <v>13027881</v>
      </c>
      <c r="C21" s="6" t="s">
        <v>19</v>
      </c>
      <c r="D21" s="6">
        <v>13001</v>
      </c>
      <c r="E21" s="6">
        <v>3</v>
      </c>
      <c r="F21" s="6">
        <v>4</v>
      </c>
      <c r="G21" s="4">
        <v>9</v>
      </c>
      <c r="H21" s="4">
        <v>24.199996948242188</v>
      </c>
      <c r="I21" s="1">
        <v>2</v>
      </c>
      <c r="J21" s="2">
        <v>0.15812279999954626</v>
      </c>
      <c r="K21" s="10">
        <v>60</v>
      </c>
      <c r="L21" s="2">
        <v>0.10877580200348418</v>
      </c>
      <c r="M21" s="10">
        <f>VLOOKUP(B21,'Fam ranks'!$E$3:$H$35,4,0)</f>
        <v>7</v>
      </c>
      <c r="N21" s="2">
        <v>8.8418635999532091E-2</v>
      </c>
      <c r="O21" s="2">
        <v>9.6968653535598956E-2</v>
      </c>
      <c r="P21" s="2">
        <v>1.180714846788522E-2</v>
      </c>
      <c r="Q21" s="2">
        <v>5.7897015532128948E-2</v>
      </c>
      <c r="R21" s="2">
        <v>1.5768841410550474E-2</v>
      </c>
      <c r="S21" s="4">
        <v>16.26179268825409</v>
      </c>
      <c r="T21" s="10">
        <v>57</v>
      </c>
      <c r="U21" s="10">
        <v>1</v>
      </c>
      <c r="V21" s="10">
        <v>3</v>
      </c>
      <c r="W21" s="28" t="s">
        <v>65</v>
      </c>
      <c r="X21" s="12">
        <f>IF(M21&lt;=$X$1,1,0)</f>
        <v>1</v>
      </c>
      <c r="Y21" s="12">
        <f>IF(V21&lt;=Y$1,1,0)</f>
        <v>1</v>
      </c>
      <c r="Z21" s="12">
        <f>IF(U21&lt;=Z$1,1,0)</f>
        <v>1</v>
      </c>
      <c r="AA21" s="20">
        <f>IF(I21=1,0,IF(I21=2,1,1+$AA$1))</f>
        <v>1</v>
      </c>
      <c r="AB21" s="12">
        <f>IF(T21&lt;=AB$1,1,0)</f>
        <v>1</v>
      </c>
      <c r="AC21" s="20">
        <f>SUM(X21:AB21)</f>
        <v>5</v>
      </c>
    </row>
    <row r="22" spans="1:29" x14ac:dyDescent="0.25">
      <c r="A22" s="6" t="s">
        <v>18</v>
      </c>
      <c r="B22" s="6">
        <v>13027881</v>
      </c>
      <c r="C22" s="6" t="s">
        <v>19</v>
      </c>
      <c r="D22" s="6">
        <v>13001</v>
      </c>
      <c r="E22" s="6">
        <v>3</v>
      </c>
      <c r="F22" s="6">
        <v>2</v>
      </c>
      <c r="G22" s="4">
        <v>5.5</v>
      </c>
      <c r="H22" s="4">
        <v>8</v>
      </c>
      <c r="I22" s="1">
        <v>3</v>
      </c>
      <c r="J22" s="2">
        <v>1.0559999999941283E-2</v>
      </c>
      <c r="K22" s="10">
        <v>542</v>
      </c>
      <c r="L22" s="2">
        <v>0.10877580200348418</v>
      </c>
      <c r="M22" s="10">
        <f>VLOOKUP(B22,'Fam ranks'!$E$3:$H$35,4,0)</f>
        <v>7</v>
      </c>
      <c r="N22" s="2">
        <v>8.8418635999532091E-2</v>
      </c>
      <c r="O22" s="2">
        <v>9.6968653535598956E-2</v>
      </c>
      <c r="P22" s="2">
        <v>1.180714846788522E-2</v>
      </c>
      <c r="Q22" s="2">
        <v>-8.9665784467476042E-2</v>
      </c>
      <c r="R22" s="2">
        <v>-6.3655785893902738E-3</v>
      </c>
      <c r="S22" s="4">
        <v>-6.5645735578388269</v>
      </c>
      <c r="T22" s="10">
        <v>417</v>
      </c>
      <c r="U22" s="10">
        <v>2</v>
      </c>
      <c r="V22" s="10">
        <v>23</v>
      </c>
      <c r="W22" s="28" t="s">
        <v>11</v>
      </c>
      <c r="X22" s="12">
        <f>IF(M22&lt;=$X$1,1,0)</f>
        <v>1</v>
      </c>
      <c r="Y22" s="12">
        <f>IF(V22&lt;=Y$1,1,0)</f>
        <v>0</v>
      </c>
      <c r="Z22" s="12">
        <f>IF(U22&lt;=Z$1,1,0)</f>
        <v>1</v>
      </c>
      <c r="AA22" s="20">
        <f>IF(I22=1,0,IF(I22=2,1,1+$AA$1))</f>
        <v>1.2</v>
      </c>
      <c r="AB22" s="12">
        <f>IF(T22&lt;=AB$1,1,0)</f>
        <v>0</v>
      </c>
      <c r="AC22" s="20">
        <f>SUM(X22:AB22)</f>
        <v>3.2</v>
      </c>
    </row>
    <row r="23" spans="1:29" x14ac:dyDescent="0.25">
      <c r="A23" s="6" t="s">
        <v>23</v>
      </c>
      <c r="B23" s="6">
        <v>160222441</v>
      </c>
      <c r="C23" s="6" t="s">
        <v>11</v>
      </c>
      <c r="D23" s="6">
        <v>16001</v>
      </c>
      <c r="E23" s="6">
        <v>3</v>
      </c>
      <c r="F23" s="6">
        <v>4</v>
      </c>
      <c r="G23" s="4">
        <v>12.349998474121094</v>
      </c>
      <c r="H23" s="4">
        <v>22.79998779296875</v>
      </c>
      <c r="I23" s="1">
        <v>2</v>
      </c>
      <c r="J23" s="2">
        <v>0.19260071999997308</v>
      </c>
      <c r="K23" s="10">
        <v>18</v>
      </c>
      <c r="L23" s="2">
        <v>9.5739508092517467E-2</v>
      </c>
      <c r="M23" s="10">
        <f>VLOOKUP(B23,'Fam ranks'!$E$3:$H$35,4,0)</f>
        <v>19</v>
      </c>
      <c r="N23" s="2">
        <v>8.8418635999532091E-2</v>
      </c>
      <c r="O23" s="2">
        <v>9.6968653535598956E-2</v>
      </c>
      <c r="P23" s="2">
        <v>-1.2291454430814891E-3</v>
      </c>
      <c r="Q23" s="2">
        <v>0.10541122944352248</v>
      </c>
      <c r="R23" s="2">
        <v>1.5074197150679477E-2</v>
      </c>
      <c r="S23" s="4">
        <v>15.545433086936145</v>
      </c>
      <c r="T23" s="10">
        <v>58</v>
      </c>
      <c r="U23" s="10">
        <v>1</v>
      </c>
      <c r="V23" s="10">
        <v>1</v>
      </c>
      <c r="W23" s="28" t="s">
        <v>65</v>
      </c>
      <c r="X23" s="12">
        <f>IF(M23&lt;=$X$1,1,0)</f>
        <v>0</v>
      </c>
      <c r="Y23" s="12">
        <f>IF(V23&lt;=Y$1,1,0)</f>
        <v>1</v>
      </c>
      <c r="Z23" s="12">
        <f>IF(U23&lt;=Z$1,1,0)</f>
        <v>1</v>
      </c>
      <c r="AA23" s="20">
        <f>IF(I23=1,0,IF(I23=2,1,1+$AA$1))</f>
        <v>1</v>
      </c>
      <c r="AB23" s="12">
        <f>IF(T23&lt;=AB$1,1,0)</f>
        <v>1</v>
      </c>
      <c r="AC23" s="20">
        <f>SUM(X23:AB23)</f>
        <v>4</v>
      </c>
    </row>
    <row r="24" spans="1:29" x14ac:dyDescent="0.25">
      <c r="A24" s="6" t="s">
        <v>23</v>
      </c>
      <c r="B24" s="6">
        <v>160222441</v>
      </c>
      <c r="C24" s="6" t="s">
        <v>11</v>
      </c>
      <c r="D24" s="6">
        <v>16001</v>
      </c>
      <c r="E24" s="6">
        <v>3</v>
      </c>
      <c r="F24" s="6">
        <v>5</v>
      </c>
      <c r="G24" s="4">
        <v>9.899993896484375</v>
      </c>
      <c r="H24" s="4">
        <v>18.599990844726562</v>
      </c>
      <c r="I24" s="1">
        <v>3</v>
      </c>
      <c r="J24" s="2">
        <v>0.102750119999655</v>
      </c>
      <c r="K24" s="10">
        <v>243</v>
      </c>
      <c r="L24" s="2">
        <v>9.5739508092517467E-2</v>
      </c>
      <c r="M24" s="10">
        <f>VLOOKUP(B24,'Fam ranks'!$E$3:$H$35,4,0)</f>
        <v>19</v>
      </c>
      <c r="N24" s="2">
        <v>8.8418635999532091E-2</v>
      </c>
      <c r="O24" s="2">
        <v>9.6968653535598956E-2</v>
      </c>
      <c r="P24" s="2">
        <v>-1.2291454430814891E-3</v>
      </c>
      <c r="Q24" s="2">
        <v>1.5560629443204396E-2</v>
      </c>
      <c r="R24" s="2">
        <v>1.5966071506317661E-3</v>
      </c>
      <c r="S24" s="4">
        <v>1.6465188413136236</v>
      </c>
      <c r="T24" s="10">
        <v>241</v>
      </c>
      <c r="U24" s="10">
        <v>2</v>
      </c>
      <c r="V24" s="10">
        <v>6</v>
      </c>
      <c r="W24" s="28" t="s">
        <v>11</v>
      </c>
      <c r="X24" s="12">
        <f>IF(M24&lt;=$X$1,1,0)</f>
        <v>0</v>
      </c>
      <c r="Y24" s="12">
        <f>IF(V24&lt;=Y$1,1,0)</f>
        <v>0</v>
      </c>
      <c r="Z24" s="12">
        <f>IF(U24&lt;=Z$1,1,0)</f>
        <v>1</v>
      </c>
      <c r="AA24" s="20">
        <f>IF(I24=1,0,IF(I24=2,1,1+$AA$1))</f>
        <v>1.2</v>
      </c>
      <c r="AB24" s="12">
        <f>IF(T24&lt;=AB$1,1,0)</f>
        <v>0</v>
      </c>
      <c r="AC24" s="20">
        <f>SUM(X24:AB24)</f>
        <v>2.2000000000000002</v>
      </c>
    </row>
    <row r="25" spans="1:29" x14ac:dyDescent="0.25">
      <c r="A25" s="6" t="s">
        <v>20</v>
      </c>
      <c r="B25" s="6">
        <v>998</v>
      </c>
      <c r="C25" s="6" t="s">
        <v>11</v>
      </c>
      <c r="D25" s="6">
        <v>98</v>
      </c>
      <c r="E25" s="6">
        <v>4</v>
      </c>
      <c r="F25" s="6">
        <v>1</v>
      </c>
      <c r="G25" s="4">
        <v>9.1999969482421875</v>
      </c>
      <c r="H25" s="4">
        <v>18.699996948242188</v>
      </c>
      <c r="I25" s="1">
        <v>3</v>
      </c>
      <c r="J25" s="2">
        <v>9.6514439999737078E-2</v>
      </c>
      <c r="K25" s="10">
        <v>287</v>
      </c>
      <c r="L25" s="2">
        <v>6.5476370204997289E-2</v>
      </c>
      <c r="M25" s="10">
        <f>VLOOKUP(B25,'Fam ranks'!$E$3:$H$35,4,0)</f>
        <v>31</v>
      </c>
      <c r="N25" s="2">
        <v>7.9756469999665569E-2</v>
      </c>
      <c r="O25" s="2">
        <v>9.6968653535598956E-2</v>
      </c>
      <c r="P25" s="2">
        <v>-3.1492283330601667E-2</v>
      </c>
      <c r="Q25" s="2">
        <v>4.8250253330673176E-2</v>
      </c>
      <c r="R25" s="2">
        <v>-1.1657831998760023E-2</v>
      </c>
      <c r="S25" s="4">
        <v>-12.022268613310404</v>
      </c>
      <c r="T25" s="10">
        <v>489</v>
      </c>
      <c r="U25" s="10">
        <v>1</v>
      </c>
      <c r="V25" s="10">
        <v>4</v>
      </c>
      <c r="W25" s="28" t="s">
        <v>11</v>
      </c>
      <c r="X25" s="12">
        <f>IF(M25&lt;=$X$1,1,0)</f>
        <v>0</v>
      </c>
      <c r="Y25" s="12">
        <f>IF(V25&lt;=Y$1,1,0)</f>
        <v>1</v>
      </c>
      <c r="Z25" s="12">
        <f>IF(U25&lt;=Z$1,1,0)</f>
        <v>1</v>
      </c>
      <c r="AA25" s="20">
        <f>IF(I25=1,0,IF(I25=2,1,1+$AA$1))</f>
        <v>1.2</v>
      </c>
      <c r="AB25" s="12">
        <f>IF(T25&lt;=AB$1,1,0)</f>
        <v>0</v>
      </c>
      <c r="AC25" s="20">
        <f>SUM(X25:AB25)</f>
        <v>3.2</v>
      </c>
    </row>
    <row r="26" spans="1:29" x14ac:dyDescent="0.25">
      <c r="A26" s="6" t="s">
        <v>21</v>
      </c>
      <c r="B26" s="6">
        <v>13027791</v>
      </c>
      <c r="C26" s="6" t="s">
        <v>22</v>
      </c>
      <c r="D26" s="6">
        <v>13001</v>
      </c>
      <c r="E26" s="6">
        <v>4</v>
      </c>
      <c r="F26" s="6">
        <v>5</v>
      </c>
      <c r="G26" s="4">
        <v>10.199996948242187</v>
      </c>
      <c r="H26" s="4">
        <v>19.79998779296875</v>
      </c>
      <c r="I26" s="1">
        <v>2</v>
      </c>
      <c r="J26" s="2">
        <v>0.11996423999971739</v>
      </c>
      <c r="K26" s="10">
        <v>166</v>
      </c>
      <c r="L26" s="2">
        <v>8.3757013329441451E-2</v>
      </c>
      <c r="M26" s="10">
        <f>VLOOKUP(B26,'Fam ranks'!$E$3:$H$35,4,0)</f>
        <v>26</v>
      </c>
      <c r="N26" s="2">
        <v>7.9756469999665569E-2</v>
      </c>
      <c r="O26" s="2">
        <v>9.6968653535598956E-2</v>
      </c>
      <c r="P26" s="2">
        <v>-1.3211640206157504E-2</v>
      </c>
      <c r="Q26" s="2">
        <v>5.3419410206209328E-2</v>
      </c>
      <c r="R26" s="2">
        <v>8.5927407236896514E-5</v>
      </c>
      <c r="S26" s="4">
        <v>8.8613592232000007E-2</v>
      </c>
      <c r="T26" s="10">
        <v>278</v>
      </c>
      <c r="U26" s="10">
        <v>1</v>
      </c>
      <c r="V26" s="10">
        <v>2</v>
      </c>
      <c r="W26" s="28" t="s">
        <v>11</v>
      </c>
      <c r="X26" s="12">
        <f>IF(M26&lt;=$X$1,1,0)</f>
        <v>0</v>
      </c>
      <c r="Y26" s="12">
        <f>IF(V26&lt;=Y$1,1,0)</f>
        <v>1</v>
      </c>
      <c r="Z26" s="12">
        <f>IF(U26&lt;=Z$1,1,0)</f>
        <v>1</v>
      </c>
      <c r="AA26" s="20">
        <f>IF(I26=1,0,IF(I26=2,1,1+$AA$1))</f>
        <v>1</v>
      </c>
      <c r="AB26" s="12">
        <f>IF(T26&lt;=AB$1,1,0)</f>
        <v>0</v>
      </c>
      <c r="AC26" s="20">
        <f>SUM(X26:AB26)</f>
        <v>3</v>
      </c>
    </row>
    <row r="27" spans="1:29" x14ac:dyDescent="0.25">
      <c r="A27" s="6" t="s">
        <v>21</v>
      </c>
      <c r="B27" s="6">
        <v>13027791</v>
      </c>
      <c r="C27" s="6" t="s">
        <v>22</v>
      </c>
      <c r="D27" s="6">
        <v>13001</v>
      </c>
      <c r="E27" s="6">
        <v>4</v>
      </c>
      <c r="F27" s="6">
        <v>4</v>
      </c>
      <c r="G27" s="4">
        <v>11</v>
      </c>
      <c r="H27" s="4">
        <v>16.79998779296875</v>
      </c>
      <c r="I27" s="1">
        <v>1</v>
      </c>
      <c r="J27" s="2">
        <v>9.313919999931386E-2</v>
      </c>
      <c r="K27" s="10">
        <v>295</v>
      </c>
      <c r="L27" s="2">
        <v>8.3757013329441451E-2</v>
      </c>
      <c r="M27" s="10">
        <f>VLOOKUP(B27,'Fam ranks'!$E$3:$H$35,4,0)</f>
        <v>26</v>
      </c>
      <c r="N27" s="2">
        <v>7.9756469999665569E-2</v>
      </c>
      <c r="O27" s="2">
        <v>9.6968653535598956E-2</v>
      </c>
      <c r="P27" s="2">
        <v>-1.3211640206157504E-2</v>
      </c>
      <c r="Q27" s="2">
        <v>2.6594370205805795E-2</v>
      </c>
      <c r="R27" s="2">
        <v>-3.9378285928236331E-3</v>
      </c>
      <c r="S27" s="4">
        <v>-4.0609294336318538</v>
      </c>
      <c r="T27" s="10">
        <v>367</v>
      </c>
      <c r="U27" s="10">
        <v>2</v>
      </c>
      <c r="V27" s="10">
        <v>7</v>
      </c>
      <c r="W27" s="28" t="s">
        <v>11</v>
      </c>
      <c r="X27" s="12">
        <f>IF(M27&lt;=$X$1,1,0)</f>
        <v>0</v>
      </c>
      <c r="Y27" s="12">
        <f>IF(V27&lt;=Y$1,1,0)</f>
        <v>0</v>
      </c>
      <c r="Z27" s="12">
        <f>IF(U27&lt;=Z$1,1,0)</f>
        <v>1</v>
      </c>
      <c r="AA27" s="20">
        <f>IF(I27=1,0,IF(I27=2,1,1+$AA$1))</f>
        <v>0</v>
      </c>
      <c r="AB27" s="12">
        <f>IF(T27&lt;=AB$1,1,0)</f>
        <v>0</v>
      </c>
      <c r="AC27" s="20">
        <f>SUM(X27:AB27)</f>
        <v>1</v>
      </c>
    </row>
    <row r="28" spans="1:29" x14ac:dyDescent="0.25">
      <c r="A28" s="6" t="s">
        <v>24</v>
      </c>
      <c r="B28" s="6">
        <v>13077471</v>
      </c>
      <c r="C28" s="6" t="s">
        <v>11</v>
      </c>
      <c r="D28" s="6">
        <v>13001</v>
      </c>
      <c r="E28" s="6">
        <v>4</v>
      </c>
      <c r="F28" s="6">
        <v>1</v>
      </c>
      <c r="G28" s="4">
        <v>4.8999977111816406</v>
      </c>
      <c r="H28" s="4">
        <v>8</v>
      </c>
      <c r="I28" s="1">
        <v>3</v>
      </c>
      <c r="J28" s="2">
        <v>9.4079999998939456E-3</v>
      </c>
      <c r="K28" s="10">
        <v>543</v>
      </c>
      <c r="L28" s="2">
        <v>8.6400584002347763E-2</v>
      </c>
      <c r="M28" s="10">
        <f>VLOOKUP(B28,'Fam ranks'!$E$3:$H$35,4,0)</f>
        <v>25</v>
      </c>
      <c r="N28" s="2">
        <v>7.9756469999665569E-2</v>
      </c>
      <c r="O28" s="2">
        <v>9.6968653535598956E-2</v>
      </c>
      <c r="P28" s="2">
        <v>-1.0568069533251193E-2</v>
      </c>
      <c r="Q28" s="2">
        <v>-5.9780400466520431E-2</v>
      </c>
      <c r="R28" s="2">
        <v>-1.5307901789928779E-2</v>
      </c>
      <c r="S28" s="4">
        <v>-15.786443589534809</v>
      </c>
      <c r="T28" s="10">
        <v>518</v>
      </c>
      <c r="U28" s="10">
        <v>1</v>
      </c>
      <c r="V28" s="10">
        <v>12</v>
      </c>
      <c r="W28" s="28" t="s">
        <v>11</v>
      </c>
      <c r="X28" s="12">
        <f>IF(M28&lt;=$X$1,1,0)</f>
        <v>0</v>
      </c>
      <c r="Y28" s="12">
        <f>IF(V28&lt;=Y$1,1,0)</f>
        <v>0</v>
      </c>
      <c r="Z28" s="12">
        <f>IF(U28&lt;=Z$1,1,0)</f>
        <v>1</v>
      </c>
      <c r="AA28" s="20">
        <f>IF(I28=1,0,IF(I28=2,1,1+$AA$1))</f>
        <v>1.2</v>
      </c>
      <c r="AB28" s="12">
        <f>IF(T28&lt;=AB$1,1,0)</f>
        <v>0</v>
      </c>
      <c r="AC28" s="20">
        <f>SUM(X28:AB28)</f>
        <v>2.2000000000000002</v>
      </c>
    </row>
    <row r="29" spans="1:29" x14ac:dyDescent="0.25">
      <c r="A29" s="6" t="s">
        <v>25</v>
      </c>
      <c r="B29" s="6">
        <v>3406</v>
      </c>
      <c r="C29" s="6" t="s">
        <v>11</v>
      </c>
      <c r="D29" s="6">
        <v>98</v>
      </c>
      <c r="E29" s="6">
        <v>5</v>
      </c>
      <c r="F29" s="6">
        <v>2</v>
      </c>
      <c r="G29" s="4">
        <v>9.7999954223632812</v>
      </c>
      <c r="H29" s="4">
        <v>19.099990844726563</v>
      </c>
      <c r="I29" s="1">
        <v>3</v>
      </c>
      <c r="J29" s="2">
        <v>0.10725413999989541</v>
      </c>
      <c r="K29" s="10">
        <v>222</v>
      </c>
      <c r="L29" s="2">
        <v>9.6163083022322418E-2</v>
      </c>
      <c r="M29" s="10">
        <f>VLOOKUP(B29,'Fam ranks'!$E$3:$H$35,4,0)</f>
        <v>18</v>
      </c>
      <c r="N29" s="2">
        <v>9.647887649956223E-2</v>
      </c>
      <c r="O29" s="2">
        <v>9.6968653535598956E-2</v>
      </c>
      <c r="P29" s="2">
        <v>-8.0557051327653784E-4</v>
      </c>
      <c r="Q29" s="2">
        <v>1.1580834013609723E-2</v>
      </c>
      <c r="R29" s="2">
        <v>1.2537827940755357E-3</v>
      </c>
      <c r="S29" s="4">
        <v>1.2929774193628969</v>
      </c>
      <c r="T29" s="10">
        <v>248</v>
      </c>
      <c r="U29" s="10">
        <v>1</v>
      </c>
      <c r="V29" s="10">
        <v>12</v>
      </c>
      <c r="W29" s="28" t="s">
        <v>11</v>
      </c>
      <c r="X29" s="12">
        <f>IF(M29&lt;=$X$1,1,0)</f>
        <v>0</v>
      </c>
      <c r="Y29" s="12">
        <f>IF(V29&lt;=Y$1,1,0)</f>
        <v>0</v>
      </c>
      <c r="Z29" s="12">
        <f>IF(U29&lt;=Z$1,1,0)</f>
        <v>1</v>
      </c>
      <c r="AA29" s="20">
        <f>IF(I29=1,0,IF(I29=2,1,1+$AA$1))</f>
        <v>1.2</v>
      </c>
      <c r="AB29" s="12">
        <f>IF(T29&lt;=AB$1,1,0)</f>
        <v>0</v>
      </c>
      <c r="AC29" s="20">
        <f>SUM(X29:AB29)</f>
        <v>2.2000000000000002</v>
      </c>
    </row>
    <row r="30" spans="1:29" x14ac:dyDescent="0.25">
      <c r="A30" s="6" t="s">
        <v>25</v>
      </c>
      <c r="B30" s="6">
        <v>3406</v>
      </c>
      <c r="C30" s="6" t="s">
        <v>11</v>
      </c>
      <c r="D30" s="6">
        <v>98</v>
      </c>
      <c r="E30" s="6">
        <v>5</v>
      </c>
      <c r="F30" s="6">
        <v>5</v>
      </c>
      <c r="G30" s="4">
        <v>10.299995422363281</v>
      </c>
      <c r="H30" s="4">
        <v>18.399993896484375</v>
      </c>
      <c r="I30" s="1">
        <v>3</v>
      </c>
      <c r="J30" s="2">
        <v>0.1046150399997714</v>
      </c>
      <c r="K30" s="10">
        <v>233</v>
      </c>
      <c r="L30" s="2">
        <v>9.6163083022322418E-2</v>
      </c>
      <c r="M30" s="10">
        <f>VLOOKUP(B30,'Fam ranks'!$E$3:$H$35,4,0)</f>
        <v>18</v>
      </c>
      <c r="N30" s="2">
        <v>9.647887649956223E-2</v>
      </c>
      <c r="O30" s="2">
        <v>9.6968653535598956E-2</v>
      </c>
      <c r="P30" s="2">
        <v>-8.0557051327653784E-4</v>
      </c>
      <c r="Q30" s="2">
        <v>8.9417340134857054E-3</v>
      </c>
      <c r="R30" s="2">
        <v>8.579177940569332E-4</v>
      </c>
      <c r="S30" s="4">
        <v>0.88473724526037278</v>
      </c>
      <c r="T30" s="10">
        <v>258</v>
      </c>
      <c r="U30" s="10">
        <v>2</v>
      </c>
      <c r="V30" s="10">
        <v>13</v>
      </c>
      <c r="W30" s="28" t="s">
        <v>11</v>
      </c>
      <c r="X30" s="12">
        <f>IF(M30&lt;=$X$1,1,0)</f>
        <v>0</v>
      </c>
      <c r="Y30" s="12">
        <f>IF(V30&lt;=Y$1,1,0)</f>
        <v>0</v>
      </c>
      <c r="Z30" s="12">
        <f>IF(U30&lt;=Z$1,1,0)</f>
        <v>1</v>
      </c>
      <c r="AA30" s="20">
        <f>IF(I30=1,0,IF(I30=2,1,1+$AA$1))</f>
        <v>1.2</v>
      </c>
      <c r="AB30" s="12">
        <f>IF(T30&lt;=AB$1,1,0)</f>
        <v>0</v>
      </c>
      <c r="AC30" s="20">
        <f>SUM(X30:AB30)</f>
        <v>2.2000000000000002</v>
      </c>
    </row>
    <row r="31" spans="1:29" x14ac:dyDescent="0.25">
      <c r="A31" s="6" t="s">
        <v>25</v>
      </c>
      <c r="B31" s="6">
        <v>3406</v>
      </c>
      <c r="C31" s="6" t="s">
        <v>11</v>
      </c>
      <c r="D31" s="6">
        <v>98</v>
      </c>
      <c r="E31" s="6">
        <v>5</v>
      </c>
      <c r="F31" s="6">
        <v>4</v>
      </c>
      <c r="G31" s="4">
        <v>9.8499984741210937</v>
      </c>
      <c r="H31" s="4">
        <v>18.199996948242187</v>
      </c>
      <c r="I31" s="1">
        <v>3</v>
      </c>
      <c r="J31" s="2">
        <v>9.7881419999794161E-2</v>
      </c>
      <c r="K31" s="10">
        <v>279</v>
      </c>
      <c r="L31" s="2">
        <v>9.6163083022322418E-2</v>
      </c>
      <c r="M31" s="10">
        <f>VLOOKUP(B31,'Fam ranks'!$E$3:$H$35,4,0)</f>
        <v>18</v>
      </c>
      <c r="N31" s="2">
        <v>9.647887649956223E-2</v>
      </c>
      <c r="O31" s="2">
        <v>9.6968653535598956E-2</v>
      </c>
      <c r="P31" s="2">
        <v>-8.0557051327653784E-4</v>
      </c>
      <c r="Q31" s="2">
        <v>2.2081140135084693E-3</v>
      </c>
      <c r="R31" s="2">
        <v>-1.5212520593965229E-4</v>
      </c>
      <c r="S31" s="4">
        <v>-0.15688080672771679</v>
      </c>
      <c r="T31" s="10">
        <v>283</v>
      </c>
      <c r="U31" s="10">
        <v>3</v>
      </c>
      <c r="V31" s="10">
        <v>14</v>
      </c>
      <c r="W31" s="28" t="s">
        <v>11</v>
      </c>
      <c r="X31" s="12">
        <f>IF(M31&lt;=$X$1,1,0)</f>
        <v>0</v>
      </c>
      <c r="Y31" s="12">
        <f>IF(V31&lt;=Y$1,1,0)</f>
        <v>0</v>
      </c>
      <c r="Z31" s="12">
        <f>IF(U31&lt;=Z$1,1,0)</f>
        <v>0</v>
      </c>
      <c r="AA31" s="20">
        <f>IF(I31=1,0,IF(I31=2,1,1+$AA$1))</f>
        <v>1.2</v>
      </c>
      <c r="AB31" s="12">
        <f>IF(T31&lt;=AB$1,1,0)</f>
        <v>0</v>
      </c>
      <c r="AC31" s="20">
        <f>SUM(X31:AB31)</f>
        <v>1.2</v>
      </c>
    </row>
    <row r="32" spans="1:29" x14ac:dyDescent="0.25">
      <c r="A32" s="6" t="s">
        <v>25</v>
      </c>
      <c r="B32" s="6">
        <v>3406</v>
      </c>
      <c r="C32" s="6" t="s">
        <v>11</v>
      </c>
      <c r="D32" s="6">
        <v>98</v>
      </c>
      <c r="E32" s="6">
        <v>5</v>
      </c>
      <c r="F32" s="6">
        <v>6</v>
      </c>
      <c r="G32" s="4">
        <v>9</v>
      </c>
      <c r="H32" s="4">
        <v>19</v>
      </c>
      <c r="I32" s="1">
        <v>3</v>
      </c>
      <c r="J32" s="2">
        <v>9.746999999970285E-2</v>
      </c>
      <c r="K32" s="10">
        <v>283</v>
      </c>
      <c r="L32" s="2">
        <v>9.6163083022322418E-2</v>
      </c>
      <c r="M32" s="10">
        <f>VLOOKUP(B32,'Fam ranks'!$E$3:$H$35,4,0)</f>
        <v>18</v>
      </c>
      <c r="N32" s="2">
        <v>9.647887649956223E-2</v>
      </c>
      <c r="O32" s="2">
        <v>9.6968653535598956E-2</v>
      </c>
      <c r="P32" s="2">
        <v>-8.0557051327653784E-4</v>
      </c>
      <c r="Q32" s="2">
        <v>1.7966940134171577E-3</v>
      </c>
      <c r="R32" s="2">
        <v>-2.1383820595334904E-4</v>
      </c>
      <c r="S32" s="4">
        <v>-0.2205230228084431</v>
      </c>
      <c r="T32" s="10">
        <v>286</v>
      </c>
      <c r="U32" s="10">
        <v>4</v>
      </c>
      <c r="V32" s="10">
        <v>15</v>
      </c>
      <c r="W32" s="28" t="s">
        <v>11</v>
      </c>
      <c r="X32" s="12">
        <f>IF(M32&lt;=$X$1,1,0)</f>
        <v>0</v>
      </c>
      <c r="Y32" s="12">
        <f>IF(V32&lt;=Y$1,1,0)</f>
        <v>0</v>
      </c>
      <c r="Z32" s="12">
        <f>IF(U32&lt;=Z$1,1,0)</f>
        <v>0</v>
      </c>
      <c r="AA32" s="20">
        <f>IF(I32=1,0,IF(I32=2,1,1+$AA$1))</f>
        <v>1.2</v>
      </c>
      <c r="AB32" s="12">
        <f>IF(T32&lt;=AB$1,1,0)</f>
        <v>0</v>
      </c>
      <c r="AC32" s="20">
        <f>SUM(X32:AB32)</f>
        <v>1.2</v>
      </c>
    </row>
    <row r="33" spans="1:29" x14ac:dyDescent="0.25">
      <c r="A33" s="6" t="s">
        <v>25</v>
      </c>
      <c r="B33" s="6">
        <v>3406</v>
      </c>
      <c r="C33" s="6" t="s">
        <v>11</v>
      </c>
      <c r="D33" s="6">
        <v>98</v>
      </c>
      <c r="E33" s="6">
        <v>5</v>
      </c>
      <c r="F33" s="6">
        <v>1</v>
      </c>
      <c r="G33" s="4">
        <v>9.5</v>
      </c>
      <c r="H33" s="4">
        <v>17.79998779296875</v>
      </c>
      <c r="I33" s="1">
        <v>3</v>
      </c>
      <c r="J33" s="2">
        <v>9.0299399999821617E-2</v>
      </c>
      <c r="K33" s="10">
        <v>310</v>
      </c>
      <c r="L33" s="2">
        <v>9.6163083022322418E-2</v>
      </c>
      <c r="M33" s="10">
        <f>VLOOKUP(B33,'Fam ranks'!$E$3:$H$35,4,0)</f>
        <v>18</v>
      </c>
      <c r="N33" s="2">
        <v>9.647887649956223E-2</v>
      </c>
      <c r="O33" s="2">
        <v>9.6968653535598956E-2</v>
      </c>
      <c r="P33" s="2">
        <v>-8.0557051327653784E-4</v>
      </c>
      <c r="Q33" s="2">
        <v>-5.3739059864640754E-3</v>
      </c>
      <c r="R33" s="2">
        <v>-1.289428205935534E-3</v>
      </c>
      <c r="S33" s="4">
        <v>-1.3297371458934011</v>
      </c>
      <c r="T33" s="10">
        <v>305</v>
      </c>
      <c r="U33" s="10">
        <v>5</v>
      </c>
      <c r="V33" s="10">
        <v>18</v>
      </c>
      <c r="W33" s="28" t="s">
        <v>11</v>
      </c>
      <c r="X33" s="12">
        <f>IF(M33&lt;=$X$1,1,0)</f>
        <v>0</v>
      </c>
      <c r="Y33" s="12">
        <f>IF(V33&lt;=Y$1,1,0)</f>
        <v>0</v>
      </c>
      <c r="Z33" s="12">
        <f>IF(U33&lt;=Z$1,1,0)</f>
        <v>0</v>
      </c>
      <c r="AA33" s="20">
        <f>IF(I33=1,0,IF(I33=2,1,1+$AA$1))</f>
        <v>1.2</v>
      </c>
      <c r="AB33" s="12">
        <f>IF(T33&lt;=AB$1,1,0)</f>
        <v>0</v>
      </c>
      <c r="AC33" s="20">
        <f>SUM(X33:AB33)</f>
        <v>1.2</v>
      </c>
    </row>
    <row r="34" spans="1:29" x14ac:dyDescent="0.25">
      <c r="A34" s="6" t="s">
        <v>25</v>
      </c>
      <c r="B34" s="6">
        <v>3406</v>
      </c>
      <c r="C34" s="6" t="s">
        <v>11</v>
      </c>
      <c r="D34" s="6">
        <v>98</v>
      </c>
      <c r="E34" s="6">
        <v>5</v>
      </c>
      <c r="F34" s="6">
        <v>3</v>
      </c>
      <c r="G34" s="4">
        <v>9.1999969482421875</v>
      </c>
      <c r="H34" s="4">
        <v>15.099998474121094</v>
      </c>
      <c r="I34" s="1">
        <v>3</v>
      </c>
      <c r="J34" s="2">
        <v>6.2930759999289876E-2</v>
      </c>
      <c r="K34" s="10">
        <v>429</v>
      </c>
      <c r="L34" s="2">
        <v>9.6163083022322418E-2</v>
      </c>
      <c r="M34" s="10">
        <f>VLOOKUP(B34,'Fam ranks'!$E$3:$H$35,4,0)</f>
        <v>18</v>
      </c>
      <c r="N34" s="2">
        <v>9.647887649956223E-2</v>
      </c>
      <c r="O34" s="2">
        <v>9.6968653535598956E-2</v>
      </c>
      <c r="P34" s="2">
        <v>-8.0557051327653784E-4</v>
      </c>
      <c r="Q34" s="2">
        <v>-3.2742545986995816E-2</v>
      </c>
      <c r="R34" s="2">
        <v>-5.3947242060152951E-3</v>
      </c>
      <c r="S34" s="4">
        <v>-5.5633692016098735</v>
      </c>
      <c r="T34" s="10">
        <v>392</v>
      </c>
      <c r="U34" s="10">
        <v>6</v>
      </c>
      <c r="V34" s="10">
        <v>26</v>
      </c>
      <c r="W34" s="28" t="s">
        <v>11</v>
      </c>
      <c r="X34" s="12">
        <f>IF(M34&lt;=$X$1,1,0)</f>
        <v>0</v>
      </c>
      <c r="Y34" s="12">
        <f>IF(V34&lt;=Y$1,1,0)</f>
        <v>0</v>
      </c>
      <c r="Z34" s="12">
        <f>IF(U34&lt;=Z$1,1,0)</f>
        <v>0</v>
      </c>
      <c r="AA34" s="20">
        <f>IF(I34=1,0,IF(I34=2,1,1+$AA$1))</f>
        <v>1.2</v>
      </c>
      <c r="AB34" s="12">
        <f>IF(T34&lt;=AB$1,1,0)</f>
        <v>0</v>
      </c>
      <c r="AC34" s="20">
        <f>SUM(X34:AB34)</f>
        <v>1.2</v>
      </c>
    </row>
    <row r="35" spans="1:29" x14ac:dyDescent="0.25">
      <c r="A35" s="6" t="s">
        <v>26</v>
      </c>
      <c r="B35" s="6">
        <v>1302261</v>
      </c>
      <c r="C35" s="6" t="s">
        <v>11</v>
      </c>
      <c r="D35" s="6">
        <v>13001</v>
      </c>
      <c r="E35" s="6">
        <v>5</v>
      </c>
      <c r="F35" s="6">
        <v>1</v>
      </c>
      <c r="G35" s="4">
        <v>11.349998474121094</v>
      </c>
      <c r="H35" s="4">
        <v>21.899993896484375</v>
      </c>
      <c r="I35" s="1">
        <v>2</v>
      </c>
      <c r="J35" s="2">
        <v>0.16330720499900053</v>
      </c>
      <c r="K35" s="10">
        <v>51</v>
      </c>
      <c r="L35" s="2">
        <v>9.5526115189124836E-2</v>
      </c>
      <c r="M35" s="10">
        <f>VLOOKUP(B35,'Fam ranks'!$E$3:$H$35,4,0)</f>
        <v>20</v>
      </c>
      <c r="N35" s="2">
        <v>9.647887649956223E-2</v>
      </c>
      <c r="O35" s="2">
        <v>9.6968653535598956E-2</v>
      </c>
      <c r="P35" s="2">
        <v>-1.4425383464741204E-3</v>
      </c>
      <c r="Q35" s="2">
        <v>6.8270866845912423E-2</v>
      </c>
      <c r="R35" s="2">
        <v>9.3751070190023905E-3</v>
      </c>
      <c r="S35" s="4">
        <v>9.6681831470008177</v>
      </c>
      <c r="T35" s="10">
        <v>129</v>
      </c>
      <c r="U35" s="10">
        <v>1</v>
      </c>
      <c r="V35" s="10">
        <v>3</v>
      </c>
      <c r="W35" s="28" t="s">
        <v>66</v>
      </c>
      <c r="X35" s="12">
        <f>IF(M35&lt;=$X$1,1,0)</f>
        <v>0</v>
      </c>
      <c r="Y35" s="12">
        <f>IF(V35&lt;=Y$1,1,0)</f>
        <v>1</v>
      </c>
      <c r="Z35" s="12">
        <f>IF(U35&lt;=Z$1,1,0)</f>
        <v>1</v>
      </c>
      <c r="AA35" s="20">
        <f>IF(I35=1,0,IF(I35=2,1,1+$AA$1))</f>
        <v>1</v>
      </c>
      <c r="AB35" s="12">
        <f>IF(T35&lt;=AB$1,1,0)</f>
        <v>0</v>
      </c>
      <c r="AC35" s="20">
        <f>SUM(X35:AB35)</f>
        <v>3</v>
      </c>
    </row>
    <row r="36" spans="1:29" x14ac:dyDescent="0.25">
      <c r="A36" s="6" t="s">
        <v>27</v>
      </c>
      <c r="B36" s="6">
        <v>1302441</v>
      </c>
      <c r="C36" s="6" t="s">
        <v>11</v>
      </c>
      <c r="D36" s="6">
        <v>13001</v>
      </c>
      <c r="E36" s="6">
        <v>5</v>
      </c>
      <c r="F36" s="6">
        <v>6</v>
      </c>
      <c r="G36" s="4">
        <v>10</v>
      </c>
      <c r="H36" s="4">
        <v>15.599998474121094</v>
      </c>
      <c r="I36" s="1">
        <v>3</v>
      </c>
      <c r="J36" s="2">
        <v>7.3007999999390449E-2</v>
      </c>
      <c r="K36" s="10">
        <v>390</v>
      </c>
      <c r="L36" s="2">
        <v>0.10740913444906025</v>
      </c>
      <c r="M36" s="10">
        <f>VLOOKUP(B36,'Fam ranks'!$E$3:$H$35,4,0)</f>
        <v>9</v>
      </c>
      <c r="N36" s="2">
        <v>9.647887649956223E-2</v>
      </c>
      <c r="O36" s="2">
        <v>9.6968653535598956E-2</v>
      </c>
      <c r="P36" s="2">
        <v>1.0440480913461295E-2</v>
      </c>
      <c r="Q36" s="2">
        <v>-3.3911357413633061E-2</v>
      </c>
      <c r="R36" s="2">
        <v>1.1775849360318178E-3</v>
      </c>
      <c r="S36" s="4">
        <v>1.2143975327031893</v>
      </c>
      <c r="T36" s="10">
        <v>251</v>
      </c>
      <c r="U36" s="10">
        <v>1</v>
      </c>
      <c r="V36" s="10">
        <v>13</v>
      </c>
      <c r="W36" s="28" t="s">
        <v>11</v>
      </c>
      <c r="X36" s="12">
        <f>IF(M36&lt;=$X$1,1,0)</f>
        <v>1</v>
      </c>
      <c r="Y36" s="12">
        <f>IF(V36&lt;=Y$1,1,0)</f>
        <v>0</v>
      </c>
      <c r="Z36" s="12">
        <f>IF(U36&lt;=Z$1,1,0)</f>
        <v>1</v>
      </c>
      <c r="AA36" s="20">
        <f>IF(I36=1,0,IF(I36=2,1,1+$AA$1))</f>
        <v>1.2</v>
      </c>
      <c r="AB36" s="12">
        <f>IF(T36&lt;=AB$1,1,0)</f>
        <v>0</v>
      </c>
      <c r="AC36" s="20">
        <f>SUM(X36:AB36)</f>
        <v>3.2</v>
      </c>
    </row>
    <row r="37" spans="1:29" x14ac:dyDescent="0.25">
      <c r="A37" s="6" t="s">
        <v>27</v>
      </c>
      <c r="B37" s="6">
        <v>1302441</v>
      </c>
      <c r="C37" s="6" t="s">
        <v>11</v>
      </c>
      <c r="D37" s="6">
        <v>13001</v>
      </c>
      <c r="E37" s="6">
        <v>5</v>
      </c>
      <c r="F37" s="6">
        <v>4</v>
      </c>
      <c r="G37" s="4">
        <v>9.1999969482421875</v>
      </c>
      <c r="H37" s="4">
        <v>16</v>
      </c>
      <c r="I37" s="1">
        <v>2</v>
      </c>
      <c r="J37" s="2">
        <v>7.065599999987171E-2</v>
      </c>
      <c r="K37" s="10">
        <v>403</v>
      </c>
      <c r="L37" s="2">
        <v>0.10740913444906025</v>
      </c>
      <c r="M37" s="10">
        <f>VLOOKUP(B37,'Fam ranks'!$E$3:$H$35,4,0)</f>
        <v>9</v>
      </c>
      <c r="N37" s="2">
        <v>9.647887649956223E-2</v>
      </c>
      <c r="O37" s="2">
        <v>9.6968653535598956E-2</v>
      </c>
      <c r="P37" s="2">
        <v>1.0440480913461295E-2</v>
      </c>
      <c r="Q37" s="2">
        <v>-3.6263357413151801E-2</v>
      </c>
      <c r="R37" s="2">
        <v>8.2478493610400622E-4</v>
      </c>
      <c r="S37" s="4">
        <v>0.85056861782783511</v>
      </c>
      <c r="T37" s="10">
        <v>259</v>
      </c>
      <c r="U37" s="10">
        <v>2</v>
      </c>
      <c r="V37" s="10">
        <v>14</v>
      </c>
      <c r="W37" s="28" t="s">
        <v>11</v>
      </c>
      <c r="X37" s="12">
        <f>IF(M37&lt;=$X$1,1,0)</f>
        <v>1</v>
      </c>
      <c r="Y37" s="12">
        <f>IF(V37&lt;=Y$1,1,0)</f>
        <v>0</v>
      </c>
      <c r="Z37" s="12">
        <f>IF(U37&lt;=Z$1,1,0)</f>
        <v>1</v>
      </c>
      <c r="AA37" s="20">
        <f>IF(I37=1,0,IF(I37=2,1,1+$AA$1))</f>
        <v>1</v>
      </c>
      <c r="AB37" s="12">
        <f>IF(T37&lt;=AB$1,1,0)</f>
        <v>0</v>
      </c>
      <c r="AC37" s="20">
        <f>SUM(X37:AB37)</f>
        <v>3</v>
      </c>
    </row>
    <row r="38" spans="1:29" x14ac:dyDescent="0.25">
      <c r="A38" s="6" t="s">
        <v>27</v>
      </c>
      <c r="B38" s="6">
        <v>1302441</v>
      </c>
      <c r="C38" s="6" t="s">
        <v>11</v>
      </c>
      <c r="D38" s="6">
        <v>13001</v>
      </c>
      <c r="E38" s="6">
        <v>5</v>
      </c>
      <c r="F38" s="6">
        <v>5</v>
      </c>
      <c r="G38" s="4">
        <v>10</v>
      </c>
      <c r="H38" s="4">
        <v>15</v>
      </c>
      <c r="I38" s="1">
        <v>3</v>
      </c>
      <c r="J38" s="2">
        <v>6.7499999999199645E-2</v>
      </c>
      <c r="K38" s="10">
        <v>414</v>
      </c>
      <c r="L38" s="2">
        <v>0.10740913444906025</v>
      </c>
      <c r="M38" s="10">
        <f>VLOOKUP(B38,'Fam ranks'!$E$3:$H$35,4,0)</f>
        <v>9</v>
      </c>
      <c r="N38" s="2">
        <v>9.647887649956223E-2</v>
      </c>
      <c r="O38" s="2">
        <v>9.6968653535598956E-2</v>
      </c>
      <c r="P38" s="2">
        <v>1.0440480913461295E-2</v>
      </c>
      <c r="Q38" s="2">
        <v>-3.9419357413823866E-2</v>
      </c>
      <c r="R38" s="2">
        <v>3.5138493600319655E-4</v>
      </c>
      <c r="S38" s="4">
        <v>0.36236961450041866</v>
      </c>
      <c r="T38" s="10">
        <v>273</v>
      </c>
      <c r="U38" s="10">
        <v>3</v>
      </c>
      <c r="V38" s="10">
        <v>15</v>
      </c>
      <c r="W38" s="28" t="s">
        <v>11</v>
      </c>
      <c r="X38" s="12">
        <f>IF(M38&lt;=$X$1,1,0)</f>
        <v>1</v>
      </c>
      <c r="Y38" s="12">
        <f>IF(V38&lt;=Y$1,1,0)</f>
        <v>0</v>
      </c>
      <c r="Z38" s="12">
        <f>IF(U38&lt;=Z$1,1,0)</f>
        <v>0</v>
      </c>
      <c r="AA38" s="20">
        <f>IF(I38=1,0,IF(I38=2,1,1+$AA$1))</f>
        <v>1.2</v>
      </c>
      <c r="AB38" s="12">
        <f>IF(T38&lt;=AB$1,1,0)</f>
        <v>0</v>
      </c>
      <c r="AC38" s="20">
        <f>SUM(X38:AB38)</f>
        <v>2.2000000000000002</v>
      </c>
    </row>
    <row r="39" spans="1:29" x14ac:dyDescent="0.25">
      <c r="A39" s="6" t="s">
        <v>27</v>
      </c>
      <c r="B39" s="6">
        <v>1302441</v>
      </c>
      <c r="C39" s="6" t="s">
        <v>11</v>
      </c>
      <c r="D39" s="6">
        <v>13001</v>
      </c>
      <c r="E39" s="6">
        <v>5</v>
      </c>
      <c r="F39" s="6">
        <v>1</v>
      </c>
      <c r="G39" s="4">
        <v>9.2999954223632812</v>
      </c>
      <c r="H39" s="4">
        <v>14.299995422363281</v>
      </c>
      <c r="I39" s="1">
        <v>3</v>
      </c>
      <c r="J39" s="2">
        <v>5.705270999987988E-2</v>
      </c>
      <c r="K39" s="10">
        <v>450</v>
      </c>
      <c r="L39" s="2">
        <v>0.10740913444906025</v>
      </c>
      <c r="M39" s="10">
        <f>VLOOKUP(B39,'Fam ranks'!$E$3:$H$35,4,0)</f>
        <v>9</v>
      </c>
      <c r="N39" s="2">
        <v>9.647887649956223E-2</v>
      </c>
      <c r="O39" s="2">
        <v>9.6968653535598956E-2</v>
      </c>
      <c r="P39" s="2">
        <v>1.0440480913461295E-2</v>
      </c>
      <c r="Q39" s="2">
        <v>-4.986664741314363E-2</v>
      </c>
      <c r="R39" s="2">
        <v>-1.2157085638947679E-3</v>
      </c>
      <c r="S39" s="4">
        <v>-1.2537129469869963</v>
      </c>
      <c r="T39" s="10">
        <v>304</v>
      </c>
      <c r="U39" s="10">
        <v>4</v>
      </c>
      <c r="V39" s="10">
        <v>17</v>
      </c>
      <c r="W39" s="28" t="s">
        <v>11</v>
      </c>
      <c r="X39" s="12">
        <f>IF(M39&lt;=$X$1,1,0)</f>
        <v>1</v>
      </c>
      <c r="Y39" s="12">
        <f>IF(V39&lt;=Y$1,1,0)</f>
        <v>0</v>
      </c>
      <c r="Z39" s="12">
        <f>IF(U39&lt;=Z$1,1,0)</f>
        <v>0</v>
      </c>
      <c r="AA39" s="20">
        <f>IF(I39=1,0,IF(I39=2,1,1+$AA$1))</f>
        <v>1.2</v>
      </c>
      <c r="AB39" s="12">
        <f>IF(T39&lt;=AB$1,1,0)</f>
        <v>0</v>
      </c>
      <c r="AC39" s="20">
        <f>SUM(X39:AB39)</f>
        <v>2.2000000000000002</v>
      </c>
    </row>
    <row r="40" spans="1:29" x14ac:dyDescent="0.25">
      <c r="A40" s="6" t="s">
        <v>27</v>
      </c>
      <c r="B40" s="6">
        <v>1302441</v>
      </c>
      <c r="C40" s="6" t="s">
        <v>11</v>
      </c>
      <c r="D40" s="6">
        <v>13001</v>
      </c>
      <c r="E40" s="6">
        <v>5</v>
      </c>
      <c r="F40" s="6">
        <v>3</v>
      </c>
      <c r="G40" s="4">
        <v>9</v>
      </c>
      <c r="H40" s="4">
        <v>13.299995422363281</v>
      </c>
      <c r="I40" s="1">
        <v>3</v>
      </c>
      <c r="J40" s="2">
        <v>4.7760299999936251E-2</v>
      </c>
      <c r="K40" s="10">
        <v>479</v>
      </c>
      <c r="L40" s="2">
        <v>0.10740913444906025</v>
      </c>
      <c r="M40" s="10">
        <f>VLOOKUP(B40,'Fam ranks'!$E$3:$H$35,4,0)</f>
        <v>9</v>
      </c>
      <c r="N40" s="2">
        <v>9.647887649956223E-2</v>
      </c>
      <c r="O40" s="2">
        <v>9.6968653535598956E-2</v>
      </c>
      <c r="P40" s="2">
        <v>1.0440480913461295E-2</v>
      </c>
      <c r="Q40" s="2">
        <v>-5.915905741308726E-2</v>
      </c>
      <c r="R40" s="2">
        <v>-2.6095700638863115E-3</v>
      </c>
      <c r="S40" s="4">
        <v>-2.6911480862506676</v>
      </c>
      <c r="T40" s="10">
        <v>331</v>
      </c>
      <c r="U40" s="10">
        <v>5</v>
      </c>
      <c r="V40" s="10">
        <v>19</v>
      </c>
      <c r="W40" s="28" t="s">
        <v>11</v>
      </c>
      <c r="X40" s="12">
        <f>IF(M40&lt;=$X$1,1,0)</f>
        <v>1</v>
      </c>
      <c r="Y40" s="12">
        <f>IF(V40&lt;=Y$1,1,0)</f>
        <v>0</v>
      </c>
      <c r="Z40" s="12">
        <f>IF(U40&lt;=Z$1,1,0)</f>
        <v>0</v>
      </c>
      <c r="AA40" s="20">
        <f>IF(I40=1,0,IF(I40=2,1,1+$AA$1))</f>
        <v>1.2</v>
      </c>
      <c r="AB40" s="12">
        <f>IF(T40&lt;=AB$1,1,0)</f>
        <v>0</v>
      </c>
      <c r="AC40" s="20">
        <f>SUM(X40:AB40)</f>
        <v>2.2000000000000002</v>
      </c>
    </row>
    <row r="41" spans="1:29" x14ac:dyDescent="0.25">
      <c r="A41" s="6" t="s">
        <v>28</v>
      </c>
      <c r="B41" s="6">
        <v>4021001</v>
      </c>
      <c r="C41" s="6" t="s">
        <v>29</v>
      </c>
      <c r="D41" s="6">
        <v>4001</v>
      </c>
      <c r="E41" s="6">
        <v>5</v>
      </c>
      <c r="F41" s="6">
        <v>3</v>
      </c>
      <c r="G41" s="4">
        <v>10.449996948242187</v>
      </c>
      <c r="H41" s="4">
        <v>19.099990844726563</v>
      </c>
      <c r="I41" s="1">
        <v>2</v>
      </c>
      <c r="J41" s="2">
        <v>0.11436793499979103</v>
      </c>
      <c r="K41" s="10">
        <v>193</v>
      </c>
      <c r="L41" s="2">
        <v>0.11291944754405683</v>
      </c>
      <c r="M41" s="10">
        <f>VLOOKUP(B41,'Fam ranks'!$E$3:$H$35,4,0)</f>
        <v>6</v>
      </c>
      <c r="N41" s="2">
        <v>9.647887649956223E-2</v>
      </c>
      <c r="O41" s="2">
        <v>9.6968653535598956E-2</v>
      </c>
      <c r="P41" s="2">
        <v>1.5950794008457878E-2</v>
      </c>
      <c r="Q41" s="2">
        <v>1.9382644917709246E-3</v>
      </c>
      <c r="R41" s="2">
        <v>9.8612160788403656E-3</v>
      </c>
      <c r="S41" s="4">
        <v>10.169488509212036</v>
      </c>
      <c r="T41" s="10">
        <v>122</v>
      </c>
      <c r="U41" s="10">
        <v>1</v>
      </c>
      <c r="V41" s="10">
        <v>7</v>
      </c>
      <c r="W41" s="28" t="s">
        <v>66</v>
      </c>
      <c r="X41" s="12">
        <f>IF(M41&lt;=$X$1,1,0)</f>
        <v>1</v>
      </c>
      <c r="Y41" s="12">
        <f>IF(V41&lt;=Y$1,1,0)</f>
        <v>0</v>
      </c>
      <c r="Z41" s="12">
        <f>IF(U41&lt;=Z$1,1,0)</f>
        <v>1</v>
      </c>
      <c r="AA41" s="20">
        <f>IF(I41=1,0,IF(I41=2,1,1+$AA$1))</f>
        <v>1</v>
      </c>
      <c r="AB41" s="12">
        <f>IF(T41&lt;=AB$1,1,0)</f>
        <v>0</v>
      </c>
      <c r="AC41" s="20">
        <f>SUM(X41:AB41)</f>
        <v>3</v>
      </c>
    </row>
    <row r="42" spans="1:29" x14ac:dyDescent="0.25">
      <c r="A42" s="6" t="s">
        <v>28</v>
      </c>
      <c r="B42" s="6">
        <v>4021001</v>
      </c>
      <c r="C42" s="6" t="s">
        <v>29</v>
      </c>
      <c r="D42" s="6">
        <v>4001</v>
      </c>
      <c r="E42" s="6">
        <v>5</v>
      </c>
      <c r="F42" s="6">
        <v>1</v>
      </c>
      <c r="G42" s="4">
        <v>10.799995422363281</v>
      </c>
      <c r="H42" s="4">
        <v>18.399993896484375</v>
      </c>
      <c r="I42" s="1">
        <v>3</v>
      </c>
      <c r="J42" s="2">
        <v>0.1096934399993188</v>
      </c>
      <c r="K42" s="10">
        <v>212</v>
      </c>
      <c r="L42" s="2">
        <v>0.11291944754405683</v>
      </c>
      <c r="M42" s="10">
        <f>VLOOKUP(B42,'Fam ranks'!$E$3:$H$35,4,0)</f>
        <v>6</v>
      </c>
      <c r="N42" s="2">
        <v>9.647887649956223E-2</v>
      </c>
      <c r="O42" s="2">
        <v>9.6968653535598956E-2</v>
      </c>
      <c r="P42" s="2">
        <v>1.5950794008457878E-2</v>
      </c>
      <c r="Q42" s="2">
        <v>-2.7362305087013095E-3</v>
      </c>
      <c r="R42" s="2">
        <v>9.1600418287695311E-3</v>
      </c>
      <c r="S42" s="4">
        <v>9.4463947830385333</v>
      </c>
      <c r="T42" s="10">
        <v>132</v>
      </c>
      <c r="U42" s="10">
        <v>2</v>
      </c>
      <c r="V42" s="10">
        <v>9</v>
      </c>
      <c r="W42" s="28" t="s">
        <v>66</v>
      </c>
      <c r="X42" s="12">
        <f>IF(M42&lt;=$X$1,1,0)</f>
        <v>1</v>
      </c>
      <c r="Y42" s="12">
        <f>IF(V42&lt;=Y$1,1,0)</f>
        <v>0</v>
      </c>
      <c r="Z42" s="12">
        <f>IF(U42&lt;=Z$1,1,0)</f>
        <v>1</v>
      </c>
      <c r="AA42" s="20">
        <f>IF(I42=1,0,IF(I42=2,1,1+$AA$1))</f>
        <v>1.2</v>
      </c>
      <c r="AB42" s="12">
        <f>IF(T42&lt;=AB$1,1,0)</f>
        <v>0</v>
      </c>
      <c r="AC42" s="20">
        <f>SUM(X42:AB42)</f>
        <v>3.2</v>
      </c>
    </row>
    <row r="43" spans="1:29" x14ac:dyDescent="0.25">
      <c r="A43" s="6" t="s">
        <v>28</v>
      </c>
      <c r="B43" s="6">
        <v>4021001</v>
      </c>
      <c r="C43" s="6" t="s">
        <v>29</v>
      </c>
      <c r="D43" s="6">
        <v>4001</v>
      </c>
      <c r="E43" s="6">
        <v>5</v>
      </c>
      <c r="F43" s="6">
        <v>6</v>
      </c>
      <c r="G43" s="4">
        <v>11</v>
      </c>
      <c r="H43" s="4">
        <v>17.599990844726562</v>
      </c>
      <c r="I43" s="1">
        <v>3</v>
      </c>
      <c r="J43" s="2">
        <v>0.10222079999948619</v>
      </c>
      <c r="K43" s="10">
        <v>247</v>
      </c>
      <c r="L43" s="2">
        <v>0.11291944754405683</v>
      </c>
      <c r="M43" s="10">
        <f>VLOOKUP(B43,'Fam ranks'!$E$3:$H$35,4,0)</f>
        <v>6</v>
      </c>
      <c r="N43" s="2">
        <v>9.647887649956223E-2</v>
      </c>
      <c r="O43" s="2">
        <v>9.6968653535598956E-2</v>
      </c>
      <c r="P43" s="2">
        <v>1.5950794008457878E-2</v>
      </c>
      <c r="Q43" s="2">
        <v>-1.0208870508533918E-2</v>
      </c>
      <c r="R43" s="2">
        <v>8.0391458287946398E-3</v>
      </c>
      <c r="S43" s="4">
        <v>8.2904583447096361</v>
      </c>
      <c r="T43" s="10">
        <v>145</v>
      </c>
      <c r="U43" s="10">
        <v>3</v>
      </c>
      <c r="V43" s="10">
        <v>11</v>
      </c>
      <c r="W43" s="28" t="s">
        <v>66</v>
      </c>
      <c r="X43" s="12">
        <f>IF(M43&lt;=$X$1,1,0)</f>
        <v>1</v>
      </c>
      <c r="Y43" s="12">
        <f>IF(V43&lt;=Y$1,1,0)</f>
        <v>0</v>
      </c>
      <c r="Z43" s="12">
        <f>IF(U43&lt;=Z$1,1,0)</f>
        <v>0</v>
      </c>
      <c r="AA43" s="20">
        <f>IF(I43=1,0,IF(I43=2,1,1+$AA$1))</f>
        <v>1.2</v>
      </c>
      <c r="AB43" s="12">
        <f>IF(T43&lt;=AB$1,1,0)</f>
        <v>0</v>
      </c>
      <c r="AC43" s="20">
        <f>SUM(X43:AB43)</f>
        <v>2.2000000000000002</v>
      </c>
    </row>
    <row r="44" spans="1:29" x14ac:dyDescent="0.25">
      <c r="A44" s="6" t="s">
        <v>28</v>
      </c>
      <c r="B44" s="6">
        <v>4021001</v>
      </c>
      <c r="C44" s="6" t="s">
        <v>29</v>
      </c>
      <c r="D44" s="6">
        <v>4001</v>
      </c>
      <c r="E44" s="6">
        <v>5</v>
      </c>
      <c r="F44" s="6">
        <v>4</v>
      </c>
      <c r="G44" s="4">
        <v>9.7999954223632812</v>
      </c>
      <c r="H44" s="4">
        <v>17.599990844726562</v>
      </c>
      <c r="I44" s="1">
        <v>3</v>
      </c>
      <c r="J44" s="2">
        <v>9.1069439999955648E-2</v>
      </c>
      <c r="K44" s="10">
        <v>306</v>
      </c>
      <c r="L44" s="2">
        <v>0.11291944754405683</v>
      </c>
      <c r="M44" s="10">
        <f>VLOOKUP(B44,'Fam ranks'!$E$3:$H$35,4,0)</f>
        <v>6</v>
      </c>
      <c r="N44" s="2">
        <v>9.647887649956223E-2</v>
      </c>
      <c r="O44" s="2">
        <v>9.6968653535598956E-2</v>
      </c>
      <c r="P44" s="2">
        <v>1.5950794008457878E-2</v>
      </c>
      <c r="Q44" s="2">
        <v>-2.1360230508064459E-2</v>
      </c>
      <c r="R44" s="2">
        <v>6.3664418288650586E-3</v>
      </c>
      <c r="S44" s="4">
        <v>6.5654637831263907</v>
      </c>
      <c r="T44" s="10">
        <v>163</v>
      </c>
      <c r="U44" s="10">
        <v>4</v>
      </c>
      <c r="V44" s="10">
        <v>12</v>
      </c>
      <c r="W44" s="28" t="s">
        <v>67</v>
      </c>
      <c r="X44" s="12">
        <f>IF(M44&lt;=$X$1,1,0)</f>
        <v>1</v>
      </c>
      <c r="Y44" s="12">
        <f>IF(V44&lt;=Y$1,1,0)</f>
        <v>0</v>
      </c>
      <c r="Z44" s="12">
        <f>IF(U44&lt;=Z$1,1,0)</f>
        <v>0</v>
      </c>
      <c r="AA44" s="20">
        <f>IF(I44=1,0,IF(I44=2,1,1+$AA$1))</f>
        <v>1.2</v>
      </c>
      <c r="AB44" s="12">
        <f>IF(T44&lt;=AB$1,1,0)</f>
        <v>0</v>
      </c>
      <c r="AC44" s="20">
        <f>SUM(X44:AB44)</f>
        <v>2.2000000000000002</v>
      </c>
    </row>
    <row r="45" spans="1:29" x14ac:dyDescent="0.25">
      <c r="A45" s="6" t="s">
        <v>28</v>
      </c>
      <c r="B45" s="6">
        <v>4021001</v>
      </c>
      <c r="C45" s="6" t="s">
        <v>29</v>
      </c>
      <c r="D45" s="6">
        <v>4001</v>
      </c>
      <c r="E45" s="6">
        <v>5</v>
      </c>
      <c r="F45" s="6">
        <v>5</v>
      </c>
      <c r="G45" s="4">
        <v>9.899993896484375</v>
      </c>
      <c r="H45" s="4">
        <v>16</v>
      </c>
      <c r="I45" s="1">
        <v>3</v>
      </c>
      <c r="J45" s="2">
        <v>7.6031999999941036E-2</v>
      </c>
      <c r="K45" s="10">
        <v>376</v>
      </c>
      <c r="L45" s="2">
        <v>0.11291944754405683</v>
      </c>
      <c r="M45" s="10">
        <f>VLOOKUP(B45,'Fam ranks'!$E$3:$H$35,4,0)</f>
        <v>6</v>
      </c>
      <c r="N45" s="2">
        <v>9.647887649956223E-2</v>
      </c>
      <c r="O45" s="2">
        <v>9.6968653535598956E-2</v>
      </c>
      <c r="P45" s="2">
        <v>1.5950794008457878E-2</v>
      </c>
      <c r="Q45" s="2">
        <v>-3.6397670508079086E-2</v>
      </c>
      <c r="R45" s="2">
        <v>4.110825828862864E-3</v>
      </c>
      <c r="S45" s="4">
        <v>4.2393347530124315</v>
      </c>
      <c r="T45" s="10">
        <v>193</v>
      </c>
      <c r="U45" s="10">
        <v>5</v>
      </c>
      <c r="V45" s="10">
        <v>16</v>
      </c>
      <c r="W45" s="28" t="s">
        <v>67</v>
      </c>
      <c r="X45" s="12">
        <f>IF(M45&lt;=$X$1,1,0)</f>
        <v>1</v>
      </c>
      <c r="Y45" s="12">
        <f>IF(V45&lt;=Y$1,1,0)</f>
        <v>0</v>
      </c>
      <c r="Z45" s="12">
        <f>IF(U45&lt;=Z$1,1,0)</f>
        <v>0</v>
      </c>
      <c r="AA45" s="20">
        <f>IF(I45=1,0,IF(I45=2,1,1+$AA$1))</f>
        <v>1.2</v>
      </c>
      <c r="AB45" s="12">
        <f>IF(T45&lt;=AB$1,1,0)</f>
        <v>0</v>
      </c>
      <c r="AC45" s="20">
        <f>SUM(X45:AB45)</f>
        <v>2.2000000000000002</v>
      </c>
    </row>
    <row r="46" spans="1:29" x14ac:dyDescent="0.25">
      <c r="A46" s="6" t="s">
        <v>28</v>
      </c>
      <c r="B46" s="6">
        <v>4021001</v>
      </c>
      <c r="C46" s="6" t="s">
        <v>29</v>
      </c>
      <c r="D46" s="6">
        <v>4001</v>
      </c>
      <c r="E46" s="6">
        <v>5</v>
      </c>
      <c r="F46" s="6">
        <v>2</v>
      </c>
      <c r="G46" s="4">
        <v>10</v>
      </c>
      <c r="H46" s="4">
        <v>15.5</v>
      </c>
      <c r="I46" s="1">
        <v>3</v>
      </c>
      <c r="J46" s="2">
        <v>7.2074999999131251E-2</v>
      </c>
      <c r="K46" s="10">
        <v>394</v>
      </c>
      <c r="L46" s="2">
        <v>0.11291944754405683</v>
      </c>
      <c r="M46" s="10">
        <f>VLOOKUP(B46,'Fam ranks'!$E$3:$H$35,4,0)</f>
        <v>6</v>
      </c>
      <c r="N46" s="2">
        <v>9.647887649956223E-2</v>
      </c>
      <c r="O46" s="2">
        <v>9.6968653535598956E-2</v>
      </c>
      <c r="P46" s="2">
        <v>1.5950794008457878E-2</v>
      </c>
      <c r="Q46" s="2">
        <v>-4.0354670508888871E-2</v>
      </c>
      <c r="R46" s="2">
        <v>3.5172758287413961E-3</v>
      </c>
      <c r="S46" s="4">
        <v>3.6272297288836133</v>
      </c>
      <c r="T46" s="10">
        <v>202</v>
      </c>
      <c r="U46" s="10">
        <v>6</v>
      </c>
      <c r="V46" s="10">
        <v>17</v>
      </c>
      <c r="W46" s="28" t="s">
        <v>11</v>
      </c>
      <c r="X46" s="12">
        <f>IF(M46&lt;=$X$1,1,0)</f>
        <v>1</v>
      </c>
      <c r="Y46" s="12">
        <f>IF(V46&lt;=Y$1,1,0)</f>
        <v>0</v>
      </c>
      <c r="Z46" s="12">
        <f>IF(U46&lt;=Z$1,1,0)</f>
        <v>0</v>
      </c>
      <c r="AA46" s="20">
        <f>IF(I46=1,0,IF(I46=2,1,1+$AA$1))</f>
        <v>1.2</v>
      </c>
      <c r="AB46" s="12">
        <f>IF(T46&lt;=AB$1,1,0)</f>
        <v>0</v>
      </c>
      <c r="AC46" s="20">
        <f>SUM(X46:AB46)</f>
        <v>2.2000000000000002</v>
      </c>
    </row>
    <row r="47" spans="1:29" x14ac:dyDescent="0.25">
      <c r="A47" s="6" t="s">
        <v>30</v>
      </c>
      <c r="B47" s="6">
        <v>4021002</v>
      </c>
      <c r="C47" s="6" t="s">
        <v>11</v>
      </c>
      <c r="D47" s="6">
        <v>4001</v>
      </c>
      <c r="E47" s="6">
        <v>5</v>
      </c>
      <c r="F47" s="6">
        <v>3</v>
      </c>
      <c r="G47" s="4">
        <v>10.199996948242187</v>
      </c>
      <c r="H47" s="4">
        <v>19.79998779296875</v>
      </c>
      <c r="I47" s="1">
        <v>3</v>
      </c>
      <c r="J47" s="2">
        <v>0.11996423999971739</v>
      </c>
      <c r="K47" s="10">
        <v>166</v>
      </c>
      <c r="L47" s="2">
        <v>9.2559545508121316E-2</v>
      </c>
      <c r="M47" s="10">
        <f>VLOOKUP(B47,'Fam ranks'!$E$3:$H$35,4,0)</f>
        <v>22</v>
      </c>
      <c r="N47" s="2">
        <v>9.647887649956223E-2</v>
      </c>
      <c r="O47" s="2">
        <v>9.6968653535598956E-2</v>
      </c>
      <c r="P47" s="2">
        <v>-4.4091080274776401E-3</v>
      </c>
      <c r="Q47" s="2">
        <v>2.7894471527632803E-2</v>
      </c>
      <c r="R47" s="2">
        <v>1.5387059126583361E-3</v>
      </c>
      <c r="S47" s="4">
        <v>1.5868075471352701</v>
      </c>
      <c r="T47" s="10">
        <v>244</v>
      </c>
      <c r="U47" s="10">
        <v>1</v>
      </c>
      <c r="V47" s="10">
        <v>3</v>
      </c>
      <c r="W47" s="28" t="s">
        <v>11</v>
      </c>
      <c r="X47" s="12">
        <f>IF(M47&lt;=$X$1,1,0)</f>
        <v>0</v>
      </c>
      <c r="Y47" s="12">
        <f>IF(V47&lt;=Y$1,1,0)</f>
        <v>1</v>
      </c>
      <c r="Z47" s="12">
        <f>IF(U47&lt;=Z$1,1,0)</f>
        <v>1</v>
      </c>
      <c r="AA47" s="20">
        <f>IF(I47=1,0,IF(I47=2,1,1+$AA$1))</f>
        <v>1.2</v>
      </c>
      <c r="AB47" s="12">
        <f>IF(T47&lt;=AB$1,1,0)</f>
        <v>0</v>
      </c>
      <c r="AC47" s="20">
        <f>SUM(X47:AB47)</f>
        <v>3.2</v>
      </c>
    </row>
    <row r="48" spans="1:29" x14ac:dyDescent="0.25">
      <c r="A48" s="6" t="s">
        <v>30</v>
      </c>
      <c r="B48" s="6">
        <v>4021002</v>
      </c>
      <c r="C48" s="6" t="s">
        <v>11</v>
      </c>
      <c r="D48" s="6">
        <v>4001</v>
      </c>
      <c r="E48" s="6">
        <v>5</v>
      </c>
      <c r="F48" s="6">
        <v>6</v>
      </c>
      <c r="G48" s="4">
        <v>8.5999984741210937</v>
      </c>
      <c r="H48" s="4">
        <v>18.5</v>
      </c>
      <c r="I48" s="1">
        <v>3</v>
      </c>
      <c r="J48" s="2">
        <v>8.8300499999604654E-2</v>
      </c>
      <c r="K48" s="10">
        <v>321</v>
      </c>
      <c r="L48" s="2">
        <v>9.2559545508121316E-2</v>
      </c>
      <c r="M48" s="10">
        <f>VLOOKUP(B48,'Fam ranks'!$E$3:$H$35,4,0)</f>
        <v>22</v>
      </c>
      <c r="N48" s="2">
        <v>9.647887649956223E-2</v>
      </c>
      <c r="O48" s="2">
        <v>9.6968653535598956E-2</v>
      </c>
      <c r="P48" s="2">
        <v>-4.4091080274776401E-3</v>
      </c>
      <c r="Q48" s="2">
        <v>-3.7692684724799363E-3</v>
      </c>
      <c r="R48" s="2">
        <v>-3.2108550873585742E-3</v>
      </c>
      <c r="S48" s="4">
        <v>-3.3112299390439728</v>
      </c>
      <c r="T48" s="10">
        <v>348</v>
      </c>
      <c r="U48" s="10">
        <v>2</v>
      </c>
      <c r="V48" s="10">
        <v>7</v>
      </c>
      <c r="W48" s="28" t="s">
        <v>11</v>
      </c>
      <c r="X48" s="12">
        <f>IF(M48&lt;=$X$1,1,0)</f>
        <v>0</v>
      </c>
      <c r="Y48" s="12">
        <f>IF(V48&lt;=Y$1,1,0)</f>
        <v>0</v>
      </c>
      <c r="Z48" s="12">
        <f>IF(U48&lt;=Z$1,1,0)</f>
        <v>1</v>
      </c>
      <c r="AA48" s="20">
        <f>IF(I48=1,0,IF(I48=2,1,1+$AA$1))</f>
        <v>1.2</v>
      </c>
      <c r="AB48" s="12">
        <f>IF(T48&lt;=AB$1,1,0)</f>
        <v>0</v>
      </c>
      <c r="AC48" s="20">
        <f>SUM(X48:AB48)</f>
        <v>2.2000000000000002</v>
      </c>
    </row>
    <row r="49" spans="1:29" x14ac:dyDescent="0.25">
      <c r="A49" s="6" t="s">
        <v>30</v>
      </c>
      <c r="B49" s="6">
        <v>4021002</v>
      </c>
      <c r="C49" s="6" t="s">
        <v>11</v>
      </c>
      <c r="D49" s="6">
        <v>4001</v>
      </c>
      <c r="E49" s="6">
        <v>5</v>
      </c>
      <c r="F49" s="6">
        <v>4</v>
      </c>
      <c r="G49" s="4">
        <v>8.4499969482421875</v>
      </c>
      <c r="H49" s="4">
        <v>15.299995422363281</v>
      </c>
      <c r="I49" s="1">
        <v>3</v>
      </c>
      <c r="J49" s="2">
        <v>5.9341814999697817E-2</v>
      </c>
      <c r="K49" s="10">
        <v>439</v>
      </c>
      <c r="L49" s="2">
        <v>9.2559545508121316E-2</v>
      </c>
      <c r="M49" s="10">
        <f>VLOOKUP(B49,'Fam ranks'!$E$3:$H$35,4,0)</f>
        <v>22</v>
      </c>
      <c r="N49" s="2">
        <v>9.647887649956223E-2</v>
      </c>
      <c r="O49" s="2">
        <v>9.6968653535598956E-2</v>
      </c>
      <c r="P49" s="2">
        <v>-4.4091080274776401E-3</v>
      </c>
      <c r="Q49" s="2">
        <v>-3.2727953472386787E-2</v>
      </c>
      <c r="R49" s="2">
        <v>-7.554657837344601E-3</v>
      </c>
      <c r="S49" s="4">
        <v>-7.7908247272621436</v>
      </c>
      <c r="T49" s="10">
        <v>434</v>
      </c>
      <c r="U49" s="10">
        <v>3</v>
      </c>
      <c r="V49" s="10">
        <v>13</v>
      </c>
      <c r="W49" s="28" t="s">
        <v>11</v>
      </c>
      <c r="X49" s="12">
        <f>IF(M49&lt;=$X$1,1,0)</f>
        <v>0</v>
      </c>
      <c r="Y49" s="12">
        <f>IF(V49&lt;=Y$1,1,0)</f>
        <v>0</v>
      </c>
      <c r="Z49" s="12">
        <f>IF(U49&lt;=Z$1,1,0)</f>
        <v>0</v>
      </c>
      <c r="AA49" s="20">
        <f>IF(I49=1,0,IF(I49=2,1,1+$AA$1))</f>
        <v>1.2</v>
      </c>
      <c r="AB49" s="12">
        <f>IF(T49&lt;=AB$1,1,0)</f>
        <v>0</v>
      </c>
      <c r="AC49" s="20">
        <f>SUM(X49:AB49)</f>
        <v>1.2</v>
      </c>
    </row>
    <row r="50" spans="1:29" x14ac:dyDescent="0.25">
      <c r="A50" s="6" t="s">
        <v>30</v>
      </c>
      <c r="B50" s="6">
        <v>4021002</v>
      </c>
      <c r="C50" s="6" t="s">
        <v>11</v>
      </c>
      <c r="D50" s="6">
        <v>4001</v>
      </c>
      <c r="E50" s="6">
        <v>5</v>
      </c>
      <c r="F50" s="6">
        <v>2</v>
      </c>
      <c r="G50" s="4">
        <v>7.7999992370605469</v>
      </c>
      <c r="H50" s="4">
        <v>14.599998474121094</v>
      </c>
      <c r="I50" s="1">
        <v>1</v>
      </c>
      <c r="J50" s="2">
        <v>4.9879439999585884E-2</v>
      </c>
      <c r="K50" s="10">
        <v>473</v>
      </c>
      <c r="L50" s="2">
        <v>9.2559545508121316E-2</v>
      </c>
      <c r="M50" s="10">
        <f>VLOOKUP(B50,'Fam ranks'!$E$3:$H$35,4,0)</f>
        <v>22</v>
      </c>
      <c r="N50" s="2">
        <v>9.647887649956223E-2</v>
      </c>
      <c r="O50" s="2">
        <v>9.6968653535598956E-2</v>
      </c>
      <c r="P50" s="2">
        <v>-4.4091080274776401E-3</v>
      </c>
      <c r="Q50" s="2">
        <v>-4.219032847249872E-2</v>
      </c>
      <c r="R50" s="2">
        <v>-8.9740140873613913E-3</v>
      </c>
      <c r="S50" s="4">
        <v>-9.2545516103994032</v>
      </c>
      <c r="T50" s="10">
        <v>455</v>
      </c>
      <c r="U50" s="10">
        <v>4</v>
      </c>
      <c r="V50" s="10">
        <v>14</v>
      </c>
      <c r="W50" s="28" t="s">
        <v>11</v>
      </c>
      <c r="X50" s="12">
        <f>IF(M50&lt;=$X$1,1,0)</f>
        <v>0</v>
      </c>
      <c r="Y50" s="12">
        <f>IF(V50&lt;=Y$1,1,0)</f>
        <v>0</v>
      </c>
      <c r="Z50" s="12">
        <f>IF(U50&lt;=Z$1,1,0)</f>
        <v>0</v>
      </c>
      <c r="AA50" s="20">
        <f>IF(I50=1,0,IF(I50=2,1,1+$AA$1))</f>
        <v>0</v>
      </c>
      <c r="AB50" s="12">
        <f>IF(T50&lt;=AB$1,1,0)</f>
        <v>0</v>
      </c>
      <c r="AC50" s="20">
        <f>SUM(X50:AB50)</f>
        <v>0</v>
      </c>
    </row>
    <row r="51" spans="1:29" x14ac:dyDescent="0.25">
      <c r="A51" s="6" t="s">
        <v>18</v>
      </c>
      <c r="B51" s="6">
        <v>13027881</v>
      </c>
      <c r="C51" s="6" t="s">
        <v>19</v>
      </c>
      <c r="D51" s="6">
        <v>13001</v>
      </c>
      <c r="E51" s="6">
        <v>5</v>
      </c>
      <c r="F51" s="6">
        <v>6</v>
      </c>
      <c r="G51" s="4">
        <v>12.149993896484375</v>
      </c>
      <c r="H51" s="4">
        <v>21</v>
      </c>
      <c r="I51" s="1">
        <v>1</v>
      </c>
      <c r="J51" s="2">
        <v>0.16074449999905482</v>
      </c>
      <c r="K51" s="10">
        <v>56</v>
      </c>
      <c r="L51" s="2">
        <v>0.10877580200348418</v>
      </c>
      <c r="M51" s="10">
        <f>VLOOKUP(B51,'Fam ranks'!$E$3:$H$35,4,0)</f>
        <v>7</v>
      </c>
      <c r="N51" s="2">
        <v>9.647887649956223E-2</v>
      </c>
      <c r="O51" s="2">
        <v>9.6968653535598956E-2</v>
      </c>
      <c r="P51" s="2">
        <v>1.180714846788522E-2</v>
      </c>
      <c r="Q51" s="2">
        <v>5.2458475031607374E-2</v>
      </c>
      <c r="R51" s="2">
        <v>1.4953060335472237E-2</v>
      </c>
      <c r="S51" s="4">
        <v>15.420509402023095</v>
      </c>
      <c r="T51" s="10">
        <v>61</v>
      </c>
      <c r="U51" s="10">
        <v>1</v>
      </c>
      <c r="V51" s="10">
        <v>4</v>
      </c>
      <c r="W51" s="28" t="s">
        <v>65</v>
      </c>
      <c r="X51" s="12">
        <f>IF(M51&lt;=$X$1,1,0)</f>
        <v>1</v>
      </c>
      <c r="Y51" s="12">
        <f>IF(V51&lt;=Y$1,1,0)</f>
        <v>1</v>
      </c>
      <c r="Z51" s="12">
        <f>IF(U51&lt;=Z$1,1,0)</f>
        <v>1</v>
      </c>
      <c r="AA51" s="20">
        <f>IF(I51=1,0,IF(I51=2,1,1+$AA$1))</f>
        <v>0</v>
      </c>
      <c r="AB51" s="12">
        <f>IF(T51&lt;=AB$1,1,0)</f>
        <v>1</v>
      </c>
      <c r="AC51" s="20">
        <f>SUM(X51:AB51)</f>
        <v>4</v>
      </c>
    </row>
    <row r="52" spans="1:29" x14ac:dyDescent="0.25">
      <c r="A52" s="6" t="s">
        <v>18</v>
      </c>
      <c r="B52" s="6">
        <v>13027881</v>
      </c>
      <c r="C52" s="6" t="s">
        <v>19</v>
      </c>
      <c r="D52" s="6">
        <v>13001</v>
      </c>
      <c r="E52" s="6">
        <v>5</v>
      </c>
      <c r="F52" s="6">
        <v>4</v>
      </c>
      <c r="G52" s="4">
        <v>11.399993896484375</v>
      </c>
      <c r="H52" s="4">
        <v>21.599990844726562</v>
      </c>
      <c r="I52" s="1">
        <v>2</v>
      </c>
      <c r="J52" s="2">
        <v>0.15956351999921026</v>
      </c>
      <c r="K52" s="10">
        <v>58</v>
      </c>
      <c r="L52" s="2">
        <v>0.10877580200348418</v>
      </c>
      <c r="M52" s="10">
        <f>VLOOKUP(B52,'Fam ranks'!$E$3:$H$35,4,0)</f>
        <v>7</v>
      </c>
      <c r="N52" s="2">
        <v>9.647887649956223E-2</v>
      </c>
      <c r="O52" s="2">
        <v>9.6968653535598956E-2</v>
      </c>
      <c r="P52" s="2">
        <v>1.180714846788522E-2</v>
      </c>
      <c r="Q52" s="2">
        <v>5.1277495031762807E-2</v>
      </c>
      <c r="R52" s="2">
        <v>1.4775913335495553E-2</v>
      </c>
      <c r="S52" s="4">
        <v>15.237824592532935</v>
      </c>
      <c r="T52" s="10">
        <v>63</v>
      </c>
      <c r="U52" s="10">
        <v>2</v>
      </c>
      <c r="V52" s="10">
        <v>5</v>
      </c>
      <c r="W52" s="28" t="s">
        <v>65</v>
      </c>
      <c r="X52" s="12">
        <f>IF(M52&lt;=$X$1,1,0)</f>
        <v>1</v>
      </c>
      <c r="Y52" s="12">
        <f>IF(V52&lt;=Y$1,1,0)</f>
        <v>1</v>
      </c>
      <c r="Z52" s="12">
        <f>IF(U52&lt;=Z$1,1,0)</f>
        <v>1</v>
      </c>
      <c r="AA52" s="20">
        <f>IF(I52=1,0,IF(I52=2,1,1+$AA$1))</f>
        <v>1</v>
      </c>
      <c r="AB52" s="12">
        <f>IF(T52&lt;=AB$1,1,0)</f>
        <v>1</v>
      </c>
      <c r="AC52" s="20">
        <f>SUM(X52:AB52)</f>
        <v>5</v>
      </c>
    </row>
    <row r="53" spans="1:29" x14ac:dyDescent="0.25">
      <c r="A53" s="6" t="s">
        <v>18</v>
      </c>
      <c r="B53" s="6">
        <v>13027881</v>
      </c>
      <c r="C53" s="6" t="s">
        <v>19</v>
      </c>
      <c r="D53" s="6">
        <v>13001</v>
      </c>
      <c r="E53" s="6">
        <v>5</v>
      </c>
      <c r="F53" s="6">
        <v>1</v>
      </c>
      <c r="G53" s="4">
        <v>11.75</v>
      </c>
      <c r="H53" s="4">
        <v>20.79998779296875</v>
      </c>
      <c r="I53" s="1">
        <v>3</v>
      </c>
      <c r="J53" s="2">
        <v>0.15250559999913094</v>
      </c>
      <c r="K53" s="10">
        <v>69</v>
      </c>
      <c r="L53" s="2">
        <v>0.10877580200348418</v>
      </c>
      <c r="M53" s="10">
        <f>VLOOKUP(B53,'Fam ranks'!$E$3:$H$35,4,0)</f>
        <v>7</v>
      </c>
      <c r="N53" s="2">
        <v>9.647887649956223E-2</v>
      </c>
      <c r="O53" s="2">
        <v>9.6968653535598956E-2</v>
      </c>
      <c r="P53" s="2">
        <v>1.180714846788522E-2</v>
      </c>
      <c r="Q53" s="2">
        <v>4.4219575031683486E-2</v>
      </c>
      <c r="R53" s="2">
        <v>1.3717225335483654E-2</v>
      </c>
      <c r="S53" s="4">
        <v>14.146040844475387</v>
      </c>
      <c r="T53" s="10">
        <v>77</v>
      </c>
      <c r="U53" s="10">
        <v>3</v>
      </c>
      <c r="V53" s="10">
        <v>7</v>
      </c>
      <c r="W53" s="28" t="s">
        <v>65</v>
      </c>
      <c r="X53" s="12">
        <f>IF(M53&lt;=$X$1,1,0)</f>
        <v>1</v>
      </c>
      <c r="Y53" s="12">
        <f>IF(V53&lt;=Y$1,1,0)</f>
        <v>0</v>
      </c>
      <c r="Z53" s="12">
        <f>IF(U53&lt;=Z$1,1,0)</f>
        <v>0</v>
      </c>
      <c r="AA53" s="20">
        <f>IF(I53=1,0,IF(I53=2,1,1+$AA$1))</f>
        <v>1.2</v>
      </c>
      <c r="AB53" s="12">
        <f>IF(T53&lt;=AB$1,1,0)</f>
        <v>1</v>
      </c>
      <c r="AC53" s="20">
        <f>SUM(X53:AB53)</f>
        <v>3.2</v>
      </c>
    </row>
    <row r="54" spans="1:29" x14ac:dyDescent="0.25">
      <c r="A54" s="6" t="s">
        <v>18</v>
      </c>
      <c r="B54" s="6">
        <v>13027881</v>
      </c>
      <c r="C54" s="6" t="s">
        <v>19</v>
      </c>
      <c r="D54" s="6">
        <v>13001</v>
      </c>
      <c r="E54" s="6">
        <v>5</v>
      </c>
      <c r="F54" s="6">
        <v>5</v>
      </c>
      <c r="G54" s="4">
        <v>10.899993896484375</v>
      </c>
      <c r="H54" s="4">
        <v>19</v>
      </c>
      <c r="I54" s="1">
        <v>2</v>
      </c>
      <c r="J54" s="2">
        <v>0.11804699999993318</v>
      </c>
      <c r="K54" s="10">
        <v>176</v>
      </c>
      <c r="L54" s="2">
        <v>0.10877580200348418</v>
      </c>
      <c r="M54" s="10">
        <f>VLOOKUP(B54,'Fam ranks'!$E$3:$H$35,4,0)</f>
        <v>7</v>
      </c>
      <c r="N54" s="2">
        <v>9.647887649956223E-2</v>
      </c>
      <c r="O54" s="2">
        <v>9.6968653535598956E-2</v>
      </c>
      <c r="P54" s="2">
        <v>1.180714846788522E-2</v>
      </c>
      <c r="Q54" s="2">
        <v>9.7609750324857275E-3</v>
      </c>
      <c r="R54" s="2">
        <v>8.5484353356039908E-3</v>
      </c>
      <c r="S54" s="4">
        <v>8.8156688000887886</v>
      </c>
      <c r="T54" s="10">
        <v>143</v>
      </c>
      <c r="U54" s="10">
        <v>4</v>
      </c>
      <c r="V54" s="10">
        <v>10</v>
      </c>
      <c r="W54" s="28" t="s">
        <v>66</v>
      </c>
      <c r="X54" s="12">
        <f>IF(M54&lt;=$X$1,1,0)</f>
        <v>1</v>
      </c>
      <c r="Y54" s="12">
        <f>IF(V54&lt;=Y$1,1,0)</f>
        <v>0</v>
      </c>
      <c r="Z54" s="12">
        <f>IF(U54&lt;=Z$1,1,0)</f>
        <v>0</v>
      </c>
      <c r="AA54" s="20">
        <f>IF(I54=1,0,IF(I54=2,1,1+$AA$1))</f>
        <v>1</v>
      </c>
      <c r="AB54" s="12">
        <f>IF(T54&lt;=AB$1,1,0)</f>
        <v>0</v>
      </c>
      <c r="AC54" s="20">
        <f>SUM(X54:AB54)</f>
        <v>2</v>
      </c>
    </row>
    <row r="55" spans="1:29" x14ac:dyDescent="0.25">
      <c r="A55" s="6" t="s">
        <v>18</v>
      </c>
      <c r="B55" s="6">
        <v>13027881</v>
      </c>
      <c r="C55" s="6" t="s">
        <v>19</v>
      </c>
      <c r="D55" s="6">
        <v>13001</v>
      </c>
      <c r="E55" s="6">
        <v>5</v>
      </c>
      <c r="F55" s="6">
        <v>2</v>
      </c>
      <c r="G55" s="4">
        <v>10.799995422363281</v>
      </c>
      <c r="H55" s="4">
        <v>18.099990844726563</v>
      </c>
      <c r="I55" s="1">
        <v>1</v>
      </c>
      <c r="J55" s="2">
        <v>0.10614563999934035</v>
      </c>
      <c r="K55" s="10">
        <v>226</v>
      </c>
      <c r="L55" s="2">
        <v>0.10877580200348418</v>
      </c>
      <c r="M55" s="10">
        <f>VLOOKUP(B55,'Fam ranks'!$E$3:$H$35,4,0)</f>
        <v>7</v>
      </c>
      <c r="N55" s="2">
        <v>9.647887649956223E-2</v>
      </c>
      <c r="O55" s="2">
        <v>9.6968653535598956E-2</v>
      </c>
      <c r="P55" s="2">
        <v>1.180714846788522E-2</v>
      </c>
      <c r="Q55" s="2">
        <v>-2.1403849681071035E-3</v>
      </c>
      <c r="R55" s="2">
        <v>6.763231335515066E-3</v>
      </c>
      <c r="S55" s="4">
        <v>6.9746573649516144</v>
      </c>
      <c r="T55" s="10">
        <v>160</v>
      </c>
      <c r="U55" s="10">
        <v>5</v>
      </c>
      <c r="V55" s="10">
        <v>12</v>
      </c>
      <c r="W55" s="28" t="s">
        <v>67</v>
      </c>
      <c r="X55" s="12">
        <f>IF(M55&lt;=$X$1,1,0)</f>
        <v>1</v>
      </c>
      <c r="Y55" s="12">
        <f>IF(V55&lt;=Y$1,1,0)</f>
        <v>0</v>
      </c>
      <c r="Z55" s="12">
        <f>IF(U55&lt;=Z$1,1,0)</f>
        <v>0</v>
      </c>
      <c r="AA55" s="20">
        <f>IF(I55=1,0,IF(I55=2,1,1+$AA$1))</f>
        <v>0</v>
      </c>
      <c r="AB55" s="12">
        <f>IF(T55&lt;=AB$1,1,0)</f>
        <v>0</v>
      </c>
      <c r="AC55" s="20">
        <f>SUM(X55:AB55)</f>
        <v>1</v>
      </c>
    </row>
    <row r="56" spans="1:29" x14ac:dyDescent="0.25">
      <c r="A56" s="6" t="s">
        <v>18</v>
      </c>
      <c r="B56" s="6">
        <v>13027881</v>
      </c>
      <c r="C56" s="6" t="s">
        <v>19</v>
      </c>
      <c r="D56" s="6">
        <v>13001</v>
      </c>
      <c r="E56" s="6">
        <v>5</v>
      </c>
      <c r="F56" s="6">
        <v>3</v>
      </c>
      <c r="G56" s="4">
        <v>9.6999969482421875</v>
      </c>
      <c r="H56" s="4">
        <v>18.099990844726563</v>
      </c>
      <c r="I56" s="1">
        <v>3</v>
      </c>
      <c r="J56" s="2">
        <v>9.5334509999702277E-2</v>
      </c>
      <c r="K56" s="10">
        <v>292</v>
      </c>
      <c r="L56" s="2">
        <v>0.10877580200348418</v>
      </c>
      <c r="M56" s="10">
        <f>VLOOKUP(B56,'Fam ranks'!$E$3:$H$35,4,0)</f>
        <v>7</v>
      </c>
      <c r="N56" s="2">
        <v>9.647887649956223E-2</v>
      </c>
      <c r="O56" s="2">
        <v>9.6968653535598956E-2</v>
      </c>
      <c r="P56" s="2">
        <v>1.180714846788522E-2</v>
      </c>
      <c r="Q56" s="2">
        <v>-1.2951514967745173E-2</v>
      </c>
      <c r="R56" s="2">
        <v>5.1415618355693561E-3</v>
      </c>
      <c r="S56" s="4">
        <v>5.3022926977961955</v>
      </c>
      <c r="T56" s="10">
        <v>177</v>
      </c>
      <c r="U56" s="10">
        <v>6</v>
      </c>
      <c r="V56" s="10">
        <v>14</v>
      </c>
      <c r="W56" s="28" t="s">
        <v>67</v>
      </c>
      <c r="X56" s="12">
        <f>IF(M56&lt;=$X$1,1,0)</f>
        <v>1</v>
      </c>
      <c r="Y56" s="12">
        <f>IF(V56&lt;=Y$1,1,0)</f>
        <v>0</v>
      </c>
      <c r="Z56" s="12">
        <f>IF(U56&lt;=Z$1,1,0)</f>
        <v>0</v>
      </c>
      <c r="AA56" s="20">
        <f>IF(I56=1,0,IF(I56=2,1,1+$AA$1))</f>
        <v>1.2</v>
      </c>
      <c r="AB56" s="12">
        <f>IF(T56&lt;=AB$1,1,0)</f>
        <v>0</v>
      </c>
      <c r="AC56" s="20">
        <f>SUM(X56:AB56)</f>
        <v>2.2000000000000002</v>
      </c>
    </row>
    <row r="57" spans="1:29" x14ac:dyDescent="0.25">
      <c r="A57" s="6" t="s">
        <v>31</v>
      </c>
      <c r="B57" s="6">
        <v>13077601</v>
      </c>
      <c r="C57" s="6" t="s">
        <v>11</v>
      </c>
      <c r="D57" s="6">
        <v>13001</v>
      </c>
      <c r="E57" s="6">
        <v>5</v>
      </c>
      <c r="F57" s="6">
        <v>1</v>
      </c>
      <c r="G57" s="4">
        <v>10.949996948242188</v>
      </c>
      <c r="H57" s="4">
        <v>17.79998779296875</v>
      </c>
      <c r="I57" s="1">
        <v>3</v>
      </c>
      <c r="J57" s="2">
        <v>0.10408193999955984</v>
      </c>
      <c r="K57" s="10">
        <v>238</v>
      </c>
      <c r="L57" s="2">
        <v>0.12108554345769552</v>
      </c>
      <c r="M57" s="10">
        <f>VLOOKUP(B57,'Fam ranks'!$E$3:$H$35,4,0)</f>
        <v>5</v>
      </c>
      <c r="N57" s="2">
        <v>9.647887649956223E-2</v>
      </c>
      <c r="O57" s="2">
        <v>9.6968653535598956E-2</v>
      </c>
      <c r="P57" s="2">
        <v>2.4116889922096568E-2</v>
      </c>
      <c r="Q57" s="2">
        <v>-1.6513826422098962E-2</v>
      </c>
      <c r="R57" s="2">
        <v>1.1993059989943097E-2</v>
      </c>
      <c r="S57" s="4">
        <v>12.367976199174741</v>
      </c>
      <c r="T57" s="10">
        <v>93</v>
      </c>
      <c r="U57" s="10">
        <v>1</v>
      </c>
      <c r="V57" s="10">
        <v>12</v>
      </c>
      <c r="W57" s="28" t="s">
        <v>65</v>
      </c>
      <c r="X57" s="12">
        <f>IF(M57&lt;=$X$1,1,0)</f>
        <v>1</v>
      </c>
      <c r="Y57" s="12">
        <f>IF(V57&lt;=Y$1,1,0)</f>
        <v>0</v>
      </c>
      <c r="Z57" s="12">
        <f>IF(U57&lt;=Z$1,1,0)</f>
        <v>1</v>
      </c>
      <c r="AA57" s="20">
        <f>IF(I57=1,0,IF(I57=2,1,1+$AA$1))</f>
        <v>1.2</v>
      </c>
      <c r="AB57" s="12">
        <f>IF(T57&lt;=AB$1,1,0)</f>
        <v>1</v>
      </c>
      <c r="AC57" s="20">
        <f>SUM(X57:AB57)</f>
        <v>4.2</v>
      </c>
    </row>
    <row r="58" spans="1:29" x14ac:dyDescent="0.25">
      <c r="A58" s="6" t="s">
        <v>31</v>
      </c>
      <c r="B58" s="6">
        <v>13077601</v>
      </c>
      <c r="C58" s="6" t="s">
        <v>11</v>
      </c>
      <c r="D58" s="6">
        <v>13001</v>
      </c>
      <c r="E58" s="6">
        <v>5</v>
      </c>
      <c r="F58" s="6">
        <v>2</v>
      </c>
      <c r="G58" s="4">
        <v>9.7999954223632812</v>
      </c>
      <c r="H58" s="4">
        <v>16</v>
      </c>
      <c r="I58" s="1">
        <v>3</v>
      </c>
      <c r="J58" s="2">
        <v>7.5263999999151565E-2</v>
      </c>
      <c r="K58" s="10">
        <v>381</v>
      </c>
      <c r="L58" s="2">
        <v>0.12108554345769552</v>
      </c>
      <c r="M58" s="10">
        <f>VLOOKUP(B58,'Fam ranks'!$E$3:$H$35,4,0)</f>
        <v>5</v>
      </c>
      <c r="N58" s="2">
        <v>9.647887649956223E-2</v>
      </c>
      <c r="O58" s="2">
        <v>9.6968653535598956E-2</v>
      </c>
      <c r="P58" s="2">
        <v>2.4116889922096568E-2</v>
      </c>
      <c r="Q58" s="2">
        <v>-4.5331766422507233E-2</v>
      </c>
      <c r="R58" s="2">
        <v>7.6703689898818565E-3</v>
      </c>
      <c r="S58" s="4">
        <v>7.9101531373392993</v>
      </c>
      <c r="T58" s="10">
        <v>150</v>
      </c>
      <c r="U58" s="10">
        <v>2</v>
      </c>
      <c r="V58" s="10">
        <v>18</v>
      </c>
      <c r="W58" s="28" t="s">
        <v>66</v>
      </c>
      <c r="X58" s="12">
        <f>IF(M58&lt;=$X$1,1,0)</f>
        <v>1</v>
      </c>
      <c r="Y58" s="12">
        <f>IF(V58&lt;=Y$1,1,0)</f>
        <v>0</v>
      </c>
      <c r="Z58" s="12">
        <f>IF(U58&lt;=Z$1,1,0)</f>
        <v>1</v>
      </c>
      <c r="AA58" s="20">
        <f>IF(I58=1,0,IF(I58=2,1,1+$AA$1))</f>
        <v>1.2</v>
      </c>
      <c r="AB58" s="12">
        <f>IF(T58&lt;=AB$1,1,0)</f>
        <v>0</v>
      </c>
      <c r="AC58" s="20">
        <f>SUM(X58:AB58)</f>
        <v>3.2</v>
      </c>
    </row>
    <row r="59" spans="1:29" x14ac:dyDescent="0.25">
      <c r="A59" s="6" t="s">
        <v>25</v>
      </c>
      <c r="B59" s="6">
        <v>3406</v>
      </c>
      <c r="C59" s="6" t="s">
        <v>11</v>
      </c>
      <c r="D59" s="6">
        <v>98</v>
      </c>
      <c r="E59" s="6">
        <v>6</v>
      </c>
      <c r="F59" s="6">
        <v>2</v>
      </c>
      <c r="G59" s="4">
        <v>10.899993896484375</v>
      </c>
      <c r="H59" s="4">
        <v>25.399993896484375</v>
      </c>
      <c r="I59" s="1">
        <v>3</v>
      </c>
      <c r="J59" s="2">
        <v>0.21096731999932672</v>
      </c>
      <c r="K59" s="10">
        <v>12</v>
      </c>
      <c r="L59" s="2">
        <v>9.6163083022322418E-2</v>
      </c>
      <c r="M59" s="10">
        <f>VLOOKUP(B59,'Fam ranks'!$E$3:$H$35,4,0)</f>
        <v>18</v>
      </c>
      <c r="N59" s="2">
        <v>0.12321041874937085</v>
      </c>
      <c r="O59" s="2">
        <v>9.6968653535598956E-2</v>
      </c>
      <c r="P59" s="2">
        <v>-8.0557051327653784E-4</v>
      </c>
      <c r="Q59" s="2">
        <v>8.8562471763232412E-2</v>
      </c>
      <c r="R59" s="2">
        <v>1.2801028456518938E-2</v>
      </c>
      <c r="S59" s="4">
        <v>13.201202646192717</v>
      </c>
      <c r="T59" s="10">
        <v>84</v>
      </c>
      <c r="U59" s="10">
        <v>1</v>
      </c>
      <c r="V59" s="10">
        <v>2</v>
      </c>
      <c r="W59" s="28" t="s">
        <v>65</v>
      </c>
      <c r="X59" s="12">
        <f>IF(M59&lt;=$X$1,1,0)</f>
        <v>0</v>
      </c>
      <c r="Y59" s="12">
        <f>IF(V59&lt;=Y$1,1,0)</f>
        <v>1</v>
      </c>
      <c r="Z59" s="12">
        <f>IF(U59&lt;=Z$1,1,0)</f>
        <v>1</v>
      </c>
      <c r="AA59" s="20">
        <f>IF(I59=1,0,IF(I59=2,1,1+$AA$1))</f>
        <v>1.2</v>
      </c>
      <c r="AB59" s="12">
        <f>IF(T59&lt;=AB$1,1,0)</f>
        <v>1</v>
      </c>
      <c r="AC59" s="20">
        <f>SUM(X59:AB59)</f>
        <v>4.2</v>
      </c>
    </row>
    <row r="60" spans="1:29" x14ac:dyDescent="0.25">
      <c r="A60" s="6" t="s">
        <v>25</v>
      </c>
      <c r="B60" s="6">
        <v>3406</v>
      </c>
      <c r="C60" s="6" t="s">
        <v>11</v>
      </c>
      <c r="D60" s="6">
        <v>98</v>
      </c>
      <c r="E60" s="6">
        <v>6</v>
      </c>
      <c r="F60" s="6">
        <v>4</v>
      </c>
      <c r="G60" s="4">
        <v>9.899993896484375</v>
      </c>
      <c r="H60" s="4">
        <v>16.699996948242188</v>
      </c>
      <c r="I60" s="1">
        <v>1</v>
      </c>
      <c r="J60" s="2">
        <v>8.283032999952411E-2</v>
      </c>
      <c r="K60" s="10">
        <v>344</v>
      </c>
      <c r="L60" s="2">
        <v>9.6163083022322418E-2</v>
      </c>
      <c r="M60" s="10">
        <f>VLOOKUP(B60,'Fam ranks'!$E$3:$H$35,4,0)</f>
        <v>18</v>
      </c>
      <c r="N60" s="2">
        <v>0.12321041874937085</v>
      </c>
      <c r="O60" s="2">
        <v>9.6968653535598956E-2</v>
      </c>
      <c r="P60" s="2">
        <v>-8.0557051327653784E-4</v>
      </c>
      <c r="Q60" s="2">
        <v>-3.9574518236570197E-2</v>
      </c>
      <c r="R60" s="2">
        <v>-6.4195200434514522E-3</v>
      </c>
      <c r="S60" s="4">
        <v>-6.6202012809167545</v>
      </c>
      <c r="T60" s="10">
        <v>418</v>
      </c>
      <c r="U60" s="10">
        <v>2</v>
      </c>
      <c r="V60" s="10">
        <v>28</v>
      </c>
      <c r="W60" s="28" t="s">
        <v>11</v>
      </c>
      <c r="X60" s="12">
        <f>IF(M60&lt;=$X$1,1,0)</f>
        <v>0</v>
      </c>
      <c r="Y60" s="12">
        <f>IF(V60&lt;=Y$1,1,0)</f>
        <v>0</v>
      </c>
      <c r="Z60" s="12">
        <f>IF(U60&lt;=Z$1,1,0)</f>
        <v>1</v>
      </c>
      <c r="AA60" s="20">
        <f>IF(I60=1,0,IF(I60=2,1,1+$AA$1))</f>
        <v>0</v>
      </c>
      <c r="AB60" s="12">
        <f>IF(T60&lt;=AB$1,1,0)</f>
        <v>0</v>
      </c>
      <c r="AC60" s="20">
        <f>SUM(X60:AB60)</f>
        <v>1</v>
      </c>
    </row>
    <row r="61" spans="1:29" x14ac:dyDescent="0.25">
      <c r="A61" s="6" t="s">
        <v>27</v>
      </c>
      <c r="B61" s="6">
        <v>1302441</v>
      </c>
      <c r="C61" s="6" t="s">
        <v>11</v>
      </c>
      <c r="D61" s="6">
        <v>13001</v>
      </c>
      <c r="E61" s="6">
        <v>6</v>
      </c>
      <c r="F61" s="6">
        <v>6</v>
      </c>
      <c r="G61" s="4">
        <v>9</v>
      </c>
      <c r="H61" s="4">
        <v>20.099990844726563</v>
      </c>
      <c r="I61" s="1">
        <v>3</v>
      </c>
      <c r="J61" s="2">
        <v>0.10908269999981712</v>
      </c>
      <c r="K61" s="10">
        <v>215</v>
      </c>
      <c r="L61" s="2">
        <v>0.10740913444906025</v>
      </c>
      <c r="M61" s="10">
        <f>VLOOKUP(B61,'Fam ranks'!$E$3:$H$35,4,0)</f>
        <v>9</v>
      </c>
      <c r="N61" s="2">
        <v>0.12321041874937085</v>
      </c>
      <c r="O61" s="2">
        <v>9.6968653535598956E-2</v>
      </c>
      <c r="P61" s="2">
        <v>1.0440480913461295E-2</v>
      </c>
      <c r="Q61" s="2">
        <v>-2.4568199663015017E-2</v>
      </c>
      <c r="R61" s="2">
        <v>2.579058598624524E-3</v>
      </c>
      <c r="S61" s="4">
        <v>2.6596827991199286</v>
      </c>
      <c r="T61" s="10">
        <v>215</v>
      </c>
      <c r="U61" s="10">
        <v>1</v>
      </c>
      <c r="V61" s="10">
        <v>11</v>
      </c>
      <c r="W61" s="28" t="s">
        <v>11</v>
      </c>
      <c r="X61" s="12">
        <f>IF(M61&lt;=$X$1,1,0)</f>
        <v>1</v>
      </c>
      <c r="Y61" s="12">
        <f>IF(V61&lt;=Y$1,1,0)</f>
        <v>0</v>
      </c>
      <c r="Z61" s="12">
        <f>IF(U61&lt;=Z$1,1,0)</f>
        <v>1</v>
      </c>
      <c r="AA61" s="20">
        <f>IF(I61=1,0,IF(I61=2,1,1+$AA$1))</f>
        <v>1.2</v>
      </c>
      <c r="AB61" s="12">
        <f>IF(T61&lt;=AB$1,1,0)</f>
        <v>0</v>
      </c>
      <c r="AC61" s="20">
        <f>SUM(X61:AB61)</f>
        <v>3.2</v>
      </c>
    </row>
    <row r="62" spans="1:29" x14ac:dyDescent="0.25">
      <c r="A62" s="6" t="s">
        <v>32</v>
      </c>
      <c r="B62" s="6">
        <v>4021351</v>
      </c>
      <c r="C62" s="6" t="s">
        <v>11</v>
      </c>
      <c r="D62" s="6">
        <v>4001</v>
      </c>
      <c r="E62" s="6">
        <v>6</v>
      </c>
      <c r="F62" s="6">
        <v>3</v>
      </c>
      <c r="G62" s="4">
        <v>10.799995422363281</v>
      </c>
      <c r="H62" s="4">
        <v>19.79998779296875</v>
      </c>
      <c r="I62" s="1">
        <v>2</v>
      </c>
      <c r="J62" s="2">
        <v>0.12702095999884477</v>
      </c>
      <c r="K62" s="10">
        <v>136</v>
      </c>
      <c r="L62" s="2">
        <v>9.9058132742342403E-2</v>
      </c>
      <c r="M62" s="10">
        <f>VLOOKUP(B62,'Fam ranks'!$E$3:$H$35,4,0)</f>
        <v>14</v>
      </c>
      <c r="N62" s="2">
        <v>0.12321041874937085</v>
      </c>
      <c r="O62" s="2">
        <v>9.6968653535598956E-2</v>
      </c>
      <c r="P62" s="2">
        <v>2.089479206743447E-3</v>
      </c>
      <c r="Q62" s="2">
        <v>1.7210620427304812E-3</v>
      </c>
      <c r="R62" s="2">
        <v>1.5118468304556403E-3</v>
      </c>
      <c r="S62" s="4">
        <v>1.5591088205639712</v>
      </c>
      <c r="T62" s="10">
        <v>245</v>
      </c>
      <c r="U62" s="10">
        <v>1</v>
      </c>
      <c r="V62" s="10">
        <v>10</v>
      </c>
      <c r="W62" s="28" t="s">
        <v>11</v>
      </c>
      <c r="X62" s="12">
        <f>IF(M62&lt;=$X$1,1,0)</f>
        <v>0</v>
      </c>
      <c r="Y62" s="12">
        <f>IF(V62&lt;=Y$1,1,0)</f>
        <v>0</v>
      </c>
      <c r="Z62" s="12">
        <f>IF(U62&lt;=Z$1,1,0)</f>
        <v>1</v>
      </c>
      <c r="AA62" s="20">
        <f>IF(I62=1,0,IF(I62=2,1,1+$AA$1))</f>
        <v>1</v>
      </c>
      <c r="AB62" s="12">
        <f>IF(T62&lt;=AB$1,1,0)</f>
        <v>0</v>
      </c>
      <c r="AC62" s="20">
        <f>SUM(X62:AB62)</f>
        <v>2</v>
      </c>
    </row>
    <row r="63" spans="1:29" x14ac:dyDescent="0.25">
      <c r="A63" s="6" t="s">
        <v>33</v>
      </c>
      <c r="B63" s="6">
        <v>13021791</v>
      </c>
      <c r="C63" s="6" t="s">
        <v>11</v>
      </c>
      <c r="D63" s="6">
        <v>13001</v>
      </c>
      <c r="E63" s="6">
        <v>6</v>
      </c>
      <c r="F63" s="6">
        <v>4</v>
      </c>
      <c r="G63" s="4">
        <v>10.25</v>
      </c>
      <c r="H63" s="4">
        <v>20.099990844726563</v>
      </c>
      <c r="I63" s="1">
        <v>2</v>
      </c>
      <c r="J63" s="2">
        <v>0.12423307499921066</v>
      </c>
      <c r="K63" s="10">
        <v>149</v>
      </c>
      <c r="L63" s="2">
        <v>7.9478919434443407E-2</v>
      </c>
      <c r="M63" s="10">
        <f>VLOOKUP(B63,'Fam ranks'!$E$3:$H$35,4,0)</f>
        <v>28</v>
      </c>
      <c r="N63" s="2">
        <v>0.12321041874937085</v>
      </c>
      <c r="O63" s="2">
        <v>9.6968653535598956E-2</v>
      </c>
      <c r="P63" s="2">
        <v>-1.7489734101155549E-2</v>
      </c>
      <c r="Q63" s="2">
        <v>1.8512390350995361E-2</v>
      </c>
      <c r="R63" s="2">
        <v>-7.7169819080440257E-3</v>
      </c>
      <c r="S63" s="4">
        <v>-7.9582232264481032</v>
      </c>
      <c r="T63" s="10">
        <v>436</v>
      </c>
      <c r="U63" s="10">
        <v>1</v>
      </c>
      <c r="V63" s="10">
        <v>9</v>
      </c>
      <c r="W63" s="28" t="s">
        <v>11</v>
      </c>
      <c r="X63" s="12">
        <f>IF(M63&lt;=$X$1,1,0)</f>
        <v>0</v>
      </c>
      <c r="Y63" s="12">
        <f>IF(V63&lt;=Y$1,1,0)</f>
        <v>0</v>
      </c>
      <c r="Z63" s="12">
        <f>IF(U63&lt;=Z$1,1,0)</f>
        <v>1</v>
      </c>
      <c r="AA63" s="20">
        <f>IF(I63=1,0,IF(I63=2,1,1+$AA$1))</f>
        <v>1</v>
      </c>
      <c r="AB63" s="12">
        <f>IF(T63&lt;=AB$1,1,0)</f>
        <v>0</v>
      </c>
      <c r="AC63" s="20">
        <f>SUM(X63:AB63)</f>
        <v>2</v>
      </c>
    </row>
    <row r="64" spans="1:29" x14ac:dyDescent="0.25">
      <c r="A64" s="6" t="s">
        <v>33</v>
      </c>
      <c r="B64" s="6">
        <v>13021791</v>
      </c>
      <c r="C64" s="6" t="s">
        <v>11</v>
      </c>
      <c r="D64" s="6">
        <v>13001</v>
      </c>
      <c r="E64" s="6">
        <v>6</v>
      </c>
      <c r="F64" s="6">
        <v>2</v>
      </c>
      <c r="G64" s="4">
        <v>10.299995422363281</v>
      </c>
      <c r="H64" s="4">
        <v>19.699996948242188</v>
      </c>
      <c r="I64" s="1">
        <v>1</v>
      </c>
      <c r="J64" s="2">
        <v>0.11991980999937368</v>
      </c>
      <c r="K64" s="10">
        <v>168</v>
      </c>
      <c r="L64" s="2">
        <v>7.9478919434443407E-2</v>
      </c>
      <c r="M64" s="10">
        <f>VLOOKUP(B64,'Fam ranks'!$E$3:$H$35,4,0)</f>
        <v>28</v>
      </c>
      <c r="N64" s="2">
        <v>0.12321041874937085</v>
      </c>
      <c r="O64" s="2">
        <v>9.6968653535598956E-2</v>
      </c>
      <c r="P64" s="2">
        <v>-1.7489734101155549E-2</v>
      </c>
      <c r="Q64" s="2">
        <v>1.4199125351158387E-2</v>
      </c>
      <c r="R64" s="2">
        <v>-8.3639716580195724E-3</v>
      </c>
      <c r="S64" s="4">
        <v>-8.6254385856239679</v>
      </c>
      <c r="T64" s="10">
        <v>449</v>
      </c>
      <c r="U64" s="10">
        <v>2</v>
      </c>
      <c r="V64" s="10">
        <v>13</v>
      </c>
      <c r="W64" s="28" t="s">
        <v>11</v>
      </c>
      <c r="X64" s="12">
        <f>IF(M64&lt;=$X$1,1,0)</f>
        <v>0</v>
      </c>
      <c r="Y64" s="12">
        <f>IF(V64&lt;=Y$1,1,0)</f>
        <v>0</v>
      </c>
      <c r="Z64" s="12">
        <f>IF(U64&lt;=Z$1,1,0)</f>
        <v>1</v>
      </c>
      <c r="AA64" s="20">
        <f>IF(I64=1,0,IF(I64=2,1,1+$AA$1))</f>
        <v>0</v>
      </c>
      <c r="AB64" s="12">
        <f>IF(T64&lt;=AB$1,1,0)</f>
        <v>0</v>
      </c>
      <c r="AC64" s="20">
        <f>SUM(X64:AB64)</f>
        <v>1</v>
      </c>
    </row>
    <row r="65" spans="1:29" x14ac:dyDescent="0.25">
      <c r="A65" s="6" t="s">
        <v>33</v>
      </c>
      <c r="B65" s="6">
        <v>13021791</v>
      </c>
      <c r="C65" s="6" t="s">
        <v>11</v>
      </c>
      <c r="D65" s="6">
        <v>13001</v>
      </c>
      <c r="E65" s="6">
        <v>6</v>
      </c>
      <c r="F65" s="6">
        <v>3</v>
      </c>
      <c r="G65" s="4">
        <v>10.099998474121094</v>
      </c>
      <c r="H65" s="4">
        <v>19</v>
      </c>
      <c r="I65" s="1">
        <v>2</v>
      </c>
      <c r="J65" s="2">
        <v>0.1093829999999798</v>
      </c>
      <c r="K65" s="10">
        <v>214</v>
      </c>
      <c r="L65" s="2">
        <v>7.9478919434443407E-2</v>
      </c>
      <c r="M65" s="10">
        <f>VLOOKUP(B65,'Fam ranks'!$E$3:$H$35,4,0)</f>
        <v>28</v>
      </c>
      <c r="N65" s="2">
        <v>0.12321041874937085</v>
      </c>
      <c r="O65" s="2">
        <v>9.6968653535598956E-2</v>
      </c>
      <c r="P65" s="2">
        <v>-1.7489734101155549E-2</v>
      </c>
      <c r="Q65" s="2">
        <v>3.6623153517645057E-3</v>
      </c>
      <c r="R65" s="2">
        <v>-9.9444931579286532E-3</v>
      </c>
      <c r="S65" s="4">
        <v>-10.25536892113063</v>
      </c>
      <c r="T65" s="10">
        <v>463</v>
      </c>
      <c r="U65" s="10">
        <v>3</v>
      </c>
      <c r="V65" s="10">
        <v>14</v>
      </c>
      <c r="W65" s="28" t="s">
        <v>11</v>
      </c>
      <c r="X65" s="12">
        <f>IF(M65&lt;=$X$1,1,0)</f>
        <v>0</v>
      </c>
      <c r="Y65" s="12">
        <f>IF(V65&lt;=Y$1,1,0)</f>
        <v>0</v>
      </c>
      <c r="Z65" s="12">
        <f>IF(U65&lt;=Z$1,1,0)</f>
        <v>0</v>
      </c>
      <c r="AA65" s="20">
        <f>IF(I65=1,0,IF(I65=2,1,1+$AA$1))</f>
        <v>1</v>
      </c>
      <c r="AB65" s="12">
        <f>IF(T65&lt;=AB$1,1,0)</f>
        <v>0</v>
      </c>
      <c r="AC65" s="20">
        <f>SUM(X65:AB65)</f>
        <v>1</v>
      </c>
    </row>
    <row r="66" spans="1:29" x14ac:dyDescent="0.25">
      <c r="A66" s="6" t="s">
        <v>33</v>
      </c>
      <c r="B66" s="6">
        <v>13021791</v>
      </c>
      <c r="C66" s="6" t="s">
        <v>11</v>
      </c>
      <c r="D66" s="6">
        <v>13001</v>
      </c>
      <c r="E66" s="6">
        <v>6</v>
      </c>
      <c r="F66" s="6">
        <v>1</v>
      </c>
      <c r="G66" s="4">
        <v>9.149993896484375</v>
      </c>
      <c r="H66" s="4">
        <v>17.099990844726563</v>
      </c>
      <c r="I66" s="1">
        <v>2</v>
      </c>
      <c r="J66" s="2">
        <v>8.0266544999176404E-2</v>
      </c>
      <c r="K66" s="10">
        <v>354</v>
      </c>
      <c r="L66" s="2">
        <v>7.9478919434443407E-2</v>
      </c>
      <c r="M66" s="10">
        <f>VLOOKUP(B66,'Fam ranks'!$E$3:$H$35,4,0)</f>
        <v>28</v>
      </c>
      <c r="N66" s="2">
        <v>0.12321041874937085</v>
      </c>
      <c r="O66" s="2">
        <v>9.6968653535598956E-2</v>
      </c>
      <c r="P66" s="2">
        <v>-1.7489734101155549E-2</v>
      </c>
      <c r="Q66" s="2">
        <v>-2.5454139649038893E-2</v>
      </c>
      <c r="R66" s="2">
        <v>-1.4311961408049164E-2</v>
      </c>
      <c r="S66" s="4">
        <v>-14.759369018973727</v>
      </c>
      <c r="T66" s="10">
        <v>508</v>
      </c>
      <c r="U66" s="10">
        <v>4</v>
      </c>
      <c r="V66" s="10">
        <v>18</v>
      </c>
      <c r="W66" s="28" t="s">
        <v>11</v>
      </c>
      <c r="X66" s="12">
        <f>IF(M66&lt;=$X$1,1,0)</f>
        <v>0</v>
      </c>
      <c r="Y66" s="12">
        <f>IF(V66&lt;=Y$1,1,0)</f>
        <v>0</v>
      </c>
      <c r="Z66" s="12">
        <f>IF(U66&lt;=Z$1,1,0)</f>
        <v>0</v>
      </c>
      <c r="AA66" s="20">
        <f>IF(I66=1,0,IF(I66=2,1,1+$AA$1))</f>
        <v>1</v>
      </c>
      <c r="AB66" s="12">
        <f>IF(T66&lt;=AB$1,1,0)</f>
        <v>0</v>
      </c>
      <c r="AC66" s="20">
        <f>SUM(X66:AB66)</f>
        <v>1</v>
      </c>
    </row>
    <row r="67" spans="1:29" x14ac:dyDescent="0.25">
      <c r="A67" s="6" t="s">
        <v>34</v>
      </c>
      <c r="B67" s="6">
        <v>13028061</v>
      </c>
      <c r="C67" s="6" t="s">
        <v>11</v>
      </c>
      <c r="D67" s="6">
        <v>13001</v>
      </c>
      <c r="E67" s="6">
        <v>6</v>
      </c>
      <c r="F67" s="6">
        <v>5</v>
      </c>
      <c r="G67" s="4">
        <v>10.299995422363281</v>
      </c>
      <c r="H67" s="4">
        <v>21</v>
      </c>
      <c r="I67" s="1">
        <v>2</v>
      </c>
      <c r="J67" s="2">
        <v>0.13626899999871966</v>
      </c>
      <c r="K67" s="10">
        <v>105</v>
      </c>
      <c r="L67" s="2">
        <v>9.1156408198908564E-2</v>
      </c>
      <c r="M67" s="10">
        <f>VLOOKUP(B67,'Fam ranks'!$E$3:$H$35,4,0)</f>
        <v>24</v>
      </c>
      <c r="N67" s="2">
        <v>0.12321041874937085</v>
      </c>
      <c r="O67" s="2">
        <v>9.6968653535598956E-2</v>
      </c>
      <c r="P67" s="2">
        <v>-5.8122453366903915E-3</v>
      </c>
      <c r="Q67" s="2">
        <v>1.887082658603921E-2</v>
      </c>
      <c r="R67" s="2">
        <v>-6.5672321410835312E-4</v>
      </c>
      <c r="S67" s="4">
        <v>-0.67725310207309219</v>
      </c>
      <c r="T67" s="10">
        <v>296</v>
      </c>
      <c r="U67" s="10">
        <v>1</v>
      </c>
      <c r="V67" s="10">
        <v>2</v>
      </c>
      <c r="W67" s="28" t="s">
        <v>11</v>
      </c>
      <c r="X67" s="12">
        <f>IF(M67&lt;=$X$1,1,0)</f>
        <v>0</v>
      </c>
      <c r="Y67" s="12">
        <f>IF(V67&lt;=Y$1,1,0)</f>
        <v>1</v>
      </c>
      <c r="Z67" s="12">
        <f>IF(U67&lt;=Z$1,1,0)</f>
        <v>1</v>
      </c>
      <c r="AA67" s="20">
        <f>IF(I67=1,0,IF(I67=2,1,1+$AA$1))</f>
        <v>1</v>
      </c>
      <c r="AB67" s="12">
        <f>IF(T67&lt;=AB$1,1,0)</f>
        <v>0</v>
      </c>
      <c r="AC67" s="20">
        <f>SUM(X67:AB67)</f>
        <v>3</v>
      </c>
    </row>
    <row r="68" spans="1:29" x14ac:dyDescent="0.25">
      <c r="A68" s="6" t="s">
        <v>34</v>
      </c>
      <c r="B68" s="6">
        <v>13028061</v>
      </c>
      <c r="C68" s="6" t="s">
        <v>11</v>
      </c>
      <c r="D68" s="6">
        <v>13001</v>
      </c>
      <c r="E68" s="6">
        <v>6</v>
      </c>
      <c r="F68" s="6">
        <v>6</v>
      </c>
      <c r="G68" s="4">
        <v>10.399993896484375</v>
      </c>
      <c r="H68" s="4">
        <v>18.29998779296875</v>
      </c>
      <c r="I68" s="1">
        <v>3</v>
      </c>
      <c r="J68" s="2">
        <v>0.1044856799999252</v>
      </c>
      <c r="K68" s="10">
        <v>234</v>
      </c>
      <c r="L68" s="2">
        <v>9.1156408198908564E-2</v>
      </c>
      <c r="M68" s="10">
        <f>VLOOKUP(B68,'Fam ranks'!$E$3:$H$35,4,0)</f>
        <v>24</v>
      </c>
      <c r="N68" s="2">
        <v>0.12321041874937085</v>
      </c>
      <c r="O68" s="2">
        <v>9.6968653535598956E-2</v>
      </c>
      <c r="P68" s="2">
        <v>-5.8122453366903915E-3</v>
      </c>
      <c r="Q68" s="2">
        <v>-1.2912493412755258E-2</v>
      </c>
      <c r="R68" s="2">
        <v>-5.4242212139275232E-3</v>
      </c>
      <c r="S68" s="4">
        <v>-5.5937883183416517</v>
      </c>
      <c r="T68" s="10">
        <v>394</v>
      </c>
      <c r="U68" s="10">
        <v>2</v>
      </c>
      <c r="V68" s="10">
        <v>8</v>
      </c>
      <c r="W68" s="28" t="s">
        <v>11</v>
      </c>
      <c r="X68" s="12">
        <f>IF(M68&lt;=$X$1,1,0)</f>
        <v>0</v>
      </c>
      <c r="Y68" s="12">
        <f>IF(V68&lt;=Y$1,1,0)</f>
        <v>0</v>
      </c>
      <c r="Z68" s="12">
        <f>IF(U68&lt;=Z$1,1,0)</f>
        <v>1</v>
      </c>
      <c r="AA68" s="20">
        <f>IF(I68=1,0,IF(I68=2,1,1+$AA$1))</f>
        <v>1.2</v>
      </c>
      <c r="AB68" s="12">
        <f>IF(T68&lt;=AB$1,1,0)</f>
        <v>0</v>
      </c>
      <c r="AC68" s="20">
        <f>SUM(X68:AB68)</f>
        <v>2.2000000000000002</v>
      </c>
    </row>
    <row r="69" spans="1:29" x14ac:dyDescent="0.25">
      <c r="A69" s="6" t="s">
        <v>31</v>
      </c>
      <c r="B69" s="6">
        <v>13077601</v>
      </c>
      <c r="C69" s="6" t="s">
        <v>11</v>
      </c>
      <c r="D69" s="6">
        <v>13001</v>
      </c>
      <c r="E69" s="6">
        <v>6</v>
      </c>
      <c r="F69" s="6">
        <v>5</v>
      </c>
      <c r="G69" s="4">
        <v>10.599998474121094</v>
      </c>
      <c r="H69" s="4">
        <v>22.199996948242188</v>
      </c>
      <c r="I69" s="1">
        <v>1</v>
      </c>
      <c r="J69" s="2">
        <v>0.1567231199987873</v>
      </c>
      <c r="K69" s="10">
        <v>62</v>
      </c>
      <c r="L69" s="2">
        <v>0.12108554345769552</v>
      </c>
      <c r="M69" s="10">
        <f>VLOOKUP(B69,'Fam ranks'!$E$3:$H$35,4,0)</f>
        <v>5</v>
      </c>
      <c r="N69" s="2">
        <v>0.12321041874937085</v>
      </c>
      <c r="O69" s="2">
        <v>9.6968653535598956E-2</v>
      </c>
      <c r="P69" s="2">
        <v>2.4116889922096568E-2</v>
      </c>
      <c r="Q69" s="2">
        <v>9.3958113273198834E-3</v>
      </c>
      <c r="R69" s="2">
        <v>1.5879505652355925E-2</v>
      </c>
      <c r="S69" s="4">
        <v>16.375916415634531</v>
      </c>
      <c r="T69" s="10">
        <v>54</v>
      </c>
      <c r="U69" s="10">
        <v>1</v>
      </c>
      <c r="V69" s="10">
        <v>8</v>
      </c>
      <c r="W69" s="28" t="s">
        <v>65</v>
      </c>
      <c r="X69" s="12">
        <f>IF(M69&lt;=$X$1,1,0)</f>
        <v>1</v>
      </c>
      <c r="Y69" s="12">
        <f>IF(V69&lt;=Y$1,1,0)</f>
        <v>0</v>
      </c>
      <c r="Z69" s="12">
        <f>IF(U69&lt;=Z$1,1,0)</f>
        <v>1</v>
      </c>
      <c r="AA69" s="20">
        <f>IF(I69=1,0,IF(I69=2,1,1+$AA$1))</f>
        <v>0</v>
      </c>
      <c r="AB69" s="12">
        <f>IF(T69&lt;=AB$1,1,0)</f>
        <v>1</v>
      </c>
      <c r="AC69" s="20">
        <f>SUM(X69:AB69)</f>
        <v>3</v>
      </c>
    </row>
    <row r="70" spans="1:29" x14ac:dyDescent="0.25">
      <c r="A70" s="6" t="s">
        <v>31</v>
      </c>
      <c r="B70" s="6">
        <v>13077601</v>
      </c>
      <c r="C70" s="6" t="s">
        <v>11</v>
      </c>
      <c r="D70" s="6">
        <v>13001</v>
      </c>
      <c r="E70" s="6">
        <v>6</v>
      </c>
      <c r="F70" s="6">
        <v>6</v>
      </c>
      <c r="G70" s="4">
        <v>10.949996948242188</v>
      </c>
      <c r="H70" s="4">
        <v>18.899993896484375</v>
      </c>
      <c r="I70" s="1">
        <v>3</v>
      </c>
      <c r="J70" s="2">
        <v>0.11734348499976477</v>
      </c>
      <c r="K70" s="10">
        <v>183</v>
      </c>
      <c r="L70" s="2">
        <v>0.12108554345769552</v>
      </c>
      <c r="M70" s="10">
        <f>VLOOKUP(B70,'Fam ranks'!$E$3:$H$35,4,0)</f>
        <v>5</v>
      </c>
      <c r="N70" s="2">
        <v>0.12321041874937085</v>
      </c>
      <c r="O70" s="2">
        <v>9.6968653535598956E-2</v>
      </c>
      <c r="P70" s="2">
        <v>2.4116889922096568E-2</v>
      </c>
      <c r="Q70" s="2">
        <v>-2.9983823671702645E-2</v>
      </c>
      <c r="R70" s="2">
        <v>9.9725604025025436E-3</v>
      </c>
      <c r="S70" s="4">
        <v>10.284313578553956</v>
      </c>
      <c r="T70" s="10">
        <v>118</v>
      </c>
      <c r="U70" s="10">
        <v>2</v>
      </c>
      <c r="V70" s="10">
        <v>16</v>
      </c>
      <c r="W70" s="28" t="s">
        <v>66</v>
      </c>
      <c r="X70" s="12">
        <f>IF(M70&lt;=$X$1,1,0)</f>
        <v>1</v>
      </c>
      <c r="Y70" s="12">
        <f>IF(V70&lt;=Y$1,1,0)</f>
        <v>0</v>
      </c>
      <c r="Z70" s="12">
        <f>IF(U70&lt;=Z$1,1,0)</f>
        <v>1</v>
      </c>
      <c r="AA70" s="20">
        <f>IF(I70=1,0,IF(I70=2,1,1+$AA$1))</f>
        <v>1.2</v>
      </c>
      <c r="AB70" s="12">
        <f>IF(T70&lt;=AB$1,1,0)</f>
        <v>0</v>
      </c>
      <c r="AC70" s="20">
        <f>SUM(X70:AB70)</f>
        <v>3.2</v>
      </c>
    </row>
    <row r="71" spans="1:29" x14ac:dyDescent="0.25">
      <c r="A71" s="6" t="s">
        <v>10</v>
      </c>
      <c r="B71" s="6">
        <v>1302701</v>
      </c>
      <c r="C71" s="6" t="s">
        <v>11</v>
      </c>
      <c r="D71" s="6">
        <v>13001</v>
      </c>
      <c r="E71" s="6">
        <v>7</v>
      </c>
      <c r="F71" s="6">
        <v>1</v>
      </c>
      <c r="G71" s="4">
        <v>10.299995422363281</v>
      </c>
      <c r="H71" s="4">
        <v>19.899993896484375</v>
      </c>
      <c r="I71" s="1">
        <v>3</v>
      </c>
      <c r="J71" s="2">
        <v>0.12236708999989787</v>
      </c>
      <c r="K71" s="10">
        <v>155</v>
      </c>
      <c r="L71" s="2">
        <v>7.5520470880098514E-2</v>
      </c>
      <c r="M71" s="10">
        <f>VLOOKUP(B71,'Fam ranks'!$E$3:$H$35,4,0)</f>
        <v>29</v>
      </c>
      <c r="N71" s="2">
        <v>9.9806374199415585E-2</v>
      </c>
      <c r="O71" s="2">
        <v>9.6968653535598956E-2</v>
      </c>
      <c r="P71" s="2">
        <v>-2.1448182655500442E-2</v>
      </c>
      <c r="Q71" s="2">
        <v>4.4008898455982728E-2</v>
      </c>
      <c r="R71" s="2">
        <v>-6.2675748249028549E-3</v>
      </c>
      <c r="S71" s="4">
        <v>-6.4635060881833475</v>
      </c>
      <c r="T71" s="10">
        <v>415</v>
      </c>
      <c r="U71" s="10">
        <v>1</v>
      </c>
      <c r="V71" s="10">
        <v>3</v>
      </c>
      <c r="W71" s="28" t="s">
        <v>11</v>
      </c>
      <c r="X71" s="12">
        <f>IF(M71&lt;=$X$1,1,0)</f>
        <v>0</v>
      </c>
      <c r="Y71" s="12">
        <f>IF(V71&lt;=Y$1,1,0)</f>
        <v>1</v>
      </c>
      <c r="Z71" s="12">
        <f>IF(U71&lt;=Z$1,1,0)</f>
        <v>1</v>
      </c>
      <c r="AA71" s="20">
        <f>IF(I71=1,0,IF(I71=2,1,1+$AA$1))</f>
        <v>1.2</v>
      </c>
      <c r="AB71" s="12">
        <f>IF(T71&lt;=AB$1,1,0)</f>
        <v>0</v>
      </c>
      <c r="AC71" s="20">
        <f>SUM(X71:AB71)</f>
        <v>3.2</v>
      </c>
    </row>
    <row r="72" spans="1:29" x14ac:dyDescent="0.25">
      <c r="A72" s="6" t="s">
        <v>10</v>
      </c>
      <c r="B72" s="6">
        <v>1302701</v>
      </c>
      <c r="C72" s="6" t="s">
        <v>11</v>
      </c>
      <c r="D72" s="6">
        <v>13001</v>
      </c>
      <c r="E72" s="6">
        <v>7</v>
      </c>
      <c r="F72" s="6">
        <v>3</v>
      </c>
      <c r="G72" s="4">
        <v>10.75</v>
      </c>
      <c r="H72" s="4">
        <v>19.199996948242187</v>
      </c>
      <c r="I72" s="1">
        <v>2</v>
      </c>
      <c r="J72" s="2">
        <v>0.11888639999961015</v>
      </c>
      <c r="K72" s="10">
        <v>172</v>
      </c>
      <c r="L72" s="2">
        <v>7.5520470880098514E-2</v>
      </c>
      <c r="M72" s="10">
        <f>VLOOKUP(B72,'Fam ranks'!$E$3:$H$35,4,0)</f>
        <v>29</v>
      </c>
      <c r="N72" s="2">
        <v>9.9806374199415585E-2</v>
      </c>
      <c r="O72" s="2">
        <v>9.6968653535598956E-2</v>
      </c>
      <c r="P72" s="2">
        <v>-2.1448182655500442E-2</v>
      </c>
      <c r="Q72" s="2">
        <v>4.0528208455695006E-2</v>
      </c>
      <c r="R72" s="2">
        <v>-6.7896783249460141E-3</v>
      </c>
      <c r="S72" s="4">
        <v>-7.0019311162791373</v>
      </c>
      <c r="T72" s="10">
        <v>422</v>
      </c>
      <c r="U72" s="10">
        <v>2</v>
      </c>
      <c r="V72" s="10">
        <v>4</v>
      </c>
      <c r="W72" s="28" t="s">
        <v>11</v>
      </c>
      <c r="X72" s="12">
        <f>IF(M72&lt;=$X$1,1,0)</f>
        <v>0</v>
      </c>
      <c r="Y72" s="12">
        <f>IF(V72&lt;=Y$1,1,0)</f>
        <v>1</v>
      </c>
      <c r="Z72" s="12">
        <f>IF(U72&lt;=Z$1,1,0)</f>
        <v>1</v>
      </c>
      <c r="AA72" s="20">
        <f>IF(I72=1,0,IF(I72=2,1,1+$AA$1))</f>
        <v>1</v>
      </c>
      <c r="AB72" s="12">
        <f>IF(T72&lt;=AB$1,1,0)</f>
        <v>0</v>
      </c>
      <c r="AC72" s="20">
        <f>SUM(X72:AB72)</f>
        <v>3</v>
      </c>
    </row>
    <row r="73" spans="1:29" x14ac:dyDescent="0.25">
      <c r="A73" s="6" t="s">
        <v>10</v>
      </c>
      <c r="B73" s="6">
        <v>1302701</v>
      </c>
      <c r="C73" s="6" t="s">
        <v>11</v>
      </c>
      <c r="D73" s="6">
        <v>13001</v>
      </c>
      <c r="E73" s="6">
        <v>7</v>
      </c>
      <c r="F73" s="6">
        <v>5</v>
      </c>
      <c r="G73" s="4">
        <v>8.899993896484375</v>
      </c>
      <c r="H73" s="4">
        <v>15.5</v>
      </c>
      <c r="I73" s="1">
        <v>3</v>
      </c>
      <c r="J73" s="2">
        <v>6.4146749999963504E-2</v>
      </c>
      <c r="K73" s="10">
        <v>424</v>
      </c>
      <c r="L73" s="2">
        <v>7.5520470880098514E-2</v>
      </c>
      <c r="M73" s="10">
        <f>VLOOKUP(B73,'Fam ranks'!$E$3:$H$35,4,0)</f>
        <v>29</v>
      </c>
      <c r="N73" s="2">
        <v>9.9806374199415585E-2</v>
      </c>
      <c r="O73" s="2">
        <v>9.6968653535598956E-2</v>
      </c>
      <c r="P73" s="2">
        <v>-2.1448182655500442E-2</v>
      </c>
      <c r="Q73" s="2">
        <v>-1.4211441543951639E-2</v>
      </c>
      <c r="R73" s="2">
        <v>-1.500062582489301E-2</v>
      </c>
      <c r="S73" s="4">
        <v>-15.469561840812823</v>
      </c>
      <c r="T73" s="10">
        <v>516</v>
      </c>
      <c r="U73" s="10">
        <v>3</v>
      </c>
      <c r="V73" s="10">
        <v>9</v>
      </c>
      <c r="W73" s="28" t="s">
        <v>11</v>
      </c>
      <c r="X73" s="12">
        <f>IF(M73&lt;=$X$1,1,0)</f>
        <v>0</v>
      </c>
      <c r="Y73" s="12">
        <f>IF(V73&lt;=Y$1,1,0)</f>
        <v>0</v>
      </c>
      <c r="Z73" s="12">
        <f>IF(U73&lt;=Z$1,1,0)</f>
        <v>0</v>
      </c>
      <c r="AA73" s="20">
        <f>IF(I73=1,0,IF(I73=2,1,1+$AA$1))</f>
        <v>1.2</v>
      </c>
      <c r="AB73" s="12">
        <f>IF(T73&lt;=AB$1,1,0)</f>
        <v>0</v>
      </c>
      <c r="AC73" s="20">
        <f>SUM(X73:AB73)</f>
        <v>1.2</v>
      </c>
    </row>
    <row r="74" spans="1:29" x14ac:dyDescent="0.25">
      <c r="A74" s="6" t="s">
        <v>35</v>
      </c>
      <c r="B74" s="6">
        <v>4021021</v>
      </c>
      <c r="C74" s="6" t="s">
        <v>36</v>
      </c>
      <c r="D74" s="6">
        <v>4001</v>
      </c>
      <c r="E74" s="6">
        <v>7</v>
      </c>
      <c r="F74" s="6">
        <v>3</v>
      </c>
      <c r="G74" s="4">
        <v>11.75</v>
      </c>
      <c r="H74" s="4">
        <v>21.79998779296875</v>
      </c>
      <c r="I74" s="1">
        <v>3</v>
      </c>
      <c r="J74" s="2">
        <v>0.16752209999867773</v>
      </c>
      <c r="K74" s="10">
        <v>45</v>
      </c>
      <c r="L74" s="2">
        <v>0.10498249645195783</v>
      </c>
      <c r="M74" s="10">
        <f>VLOOKUP(B74,'Fam ranks'!$E$3:$H$35,4,0)</f>
        <v>11</v>
      </c>
      <c r="N74" s="2">
        <v>9.9806374199415585E-2</v>
      </c>
      <c r="O74" s="2">
        <v>9.6968653535598956E-2</v>
      </c>
      <c r="P74" s="2">
        <v>8.0138429163588709E-3</v>
      </c>
      <c r="Q74" s="2">
        <v>5.9701882882903276E-2</v>
      </c>
      <c r="R74" s="2">
        <v>1.3763588182250812E-2</v>
      </c>
      <c r="S74" s="4">
        <v>14.193853044683094</v>
      </c>
      <c r="T74" s="10">
        <v>76</v>
      </c>
      <c r="U74" s="10">
        <v>1</v>
      </c>
      <c r="V74" s="10">
        <v>2</v>
      </c>
      <c r="W74" s="28" t="s">
        <v>65</v>
      </c>
      <c r="X74" s="12">
        <f>IF(M74&lt;=$X$1,1,0)</f>
        <v>1</v>
      </c>
      <c r="Y74" s="12">
        <f>IF(V74&lt;=Y$1,1,0)</f>
        <v>1</v>
      </c>
      <c r="Z74" s="12">
        <f>IF(U74&lt;=Z$1,1,0)</f>
        <v>1</v>
      </c>
      <c r="AA74" s="20">
        <f>IF(I74=1,0,IF(I74=2,1,1+$AA$1))</f>
        <v>1.2</v>
      </c>
      <c r="AB74" s="12">
        <f>IF(T74&lt;=AB$1,1,0)</f>
        <v>1</v>
      </c>
      <c r="AC74" s="20">
        <f>SUM(X74:AB74)</f>
        <v>5.2</v>
      </c>
    </row>
    <row r="75" spans="1:29" x14ac:dyDescent="0.25">
      <c r="A75" s="6" t="s">
        <v>35</v>
      </c>
      <c r="B75" s="6">
        <v>4021021</v>
      </c>
      <c r="C75" s="6" t="s">
        <v>36</v>
      </c>
      <c r="D75" s="6">
        <v>4001</v>
      </c>
      <c r="E75" s="6">
        <v>7</v>
      </c>
      <c r="F75" s="6">
        <v>1</v>
      </c>
      <c r="G75" s="4">
        <v>10.599998474121094</v>
      </c>
      <c r="H75" s="4">
        <v>18.699996948242188</v>
      </c>
      <c r="I75" s="1">
        <v>3</v>
      </c>
      <c r="J75" s="2">
        <v>0.1112014199998157</v>
      </c>
      <c r="K75" s="10">
        <v>204</v>
      </c>
      <c r="L75" s="2">
        <v>0.10498249645195783</v>
      </c>
      <c r="M75" s="10">
        <f>VLOOKUP(B75,'Fam ranks'!$E$3:$H$35,4,0)</f>
        <v>11</v>
      </c>
      <c r="N75" s="2">
        <v>9.9806374199415585E-2</v>
      </c>
      <c r="O75" s="2">
        <v>9.6968653535598956E-2</v>
      </c>
      <c r="P75" s="2">
        <v>8.0138429163588709E-3</v>
      </c>
      <c r="Q75" s="2">
        <v>3.3812028840412428E-3</v>
      </c>
      <c r="R75" s="2">
        <v>5.3154861824215088E-3</v>
      </c>
      <c r="S75" s="4">
        <v>5.4816541104905587</v>
      </c>
      <c r="T75" s="10">
        <v>175</v>
      </c>
      <c r="U75" s="10">
        <v>2</v>
      </c>
      <c r="V75" s="10">
        <v>11</v>
      </c>
      <c r="W75" s="28" t="s">
        <v>67</v>
      </c>
      <c r="X75" s="12">
        <f>IF(M75&lt;=$X$1,1,0)</f>
        <v>1</v>
      </c>
      <c r="Y75" s="12">
        <f>IF(V75&lt;=Y$1,1,0)</f>
        <v>0</v>
      </c>
      <c r="Z75" s="12">
        <f>IF(U75&lt;=Z$1,1,0)</f>
        <v>1</v>
      </c>
      <c r="AA75" s="20">
        <f>IF(I75=1,0,IF(I75=2,1,1+$AA$1))</f>
        <v>1.2</v>
      </c>
      <c r="AB75" s="12">
        <f>IF(T75&lt;=AB$1,1,0)</f>
        <v>0</v>
      </c>
      <c r="AC75" s="20">
        <f>SUM(X75:AB75)</f>
        <v>3.2</v>
      </c>
    </row>
    <row r="76" spans="1:29" x14ac:dyDescent="0.25">
      <c r="A76" s="6" t="s">
        <v>35</v>
      </c>
      <c r="B76" s="6">
        <v>4021021</v>
      </c>
      <c r="C76" s="6" t="s">
        <v>36</v>
      </c>
      <c r="D76" s="6">
        <v>4001</v>
      </c>
      <c r="E76" s="6">
        <v>7</v>
      </c>
      <c r="F76" s="6">
        <v>4</v>
      </c>
      <c r="G76" s="4">
        <v>8.5999984741210937</v>
      </c>
      <c r="H76" s="4">
        <v>19.699996948242188</v>
      </c>
      <c r="I76" s="1">
        <v>2</v>
      </c>
      <c r="J76" s="2">
        <v>0.10012721999919449</v>
      </c>
      <c r="K76" s="10">
        <v>264</v>
      </c>
      <c r="L76" s="2">
        <v>0.10498249645195783</v>
      </c>
      <c r="M76" s="10">
        <f>VLOOKUP(B76,'Fam ranks'!$E$3:$H$35,4,0)</f>
        <v>11</v>
      </c>
      <c r="N76" s="2">
        <v>9.9806374199415585E-2</v>
      </c>
      <c r="O76" s="2">
        <v>9.6968653535598956E-2</v>
      </c>
      <c r="P76" s="2">
        <v>8.0138429163588709E-3</v>
      </c>
      <c r="Q76" s="2">
        <v>-7.692997116579961E-3</v>
      </c>
      <c r="R76" s="2">
        <v>3.6543561823283283E-3</v>
      </c>
      <c r="S76" s="4">
        <v>3.7685953646729224</v>
      </c>
      <c r="T76" s="10">
        <v>200</v>
      </c>
      <c r="U76" s="10">
        <v>3</v>
      </c>
      <c r="V76" s="10">
        <v>14</v>
      </c>
      <c r="W76" s="28" t="s">
        <v>67</v>
      </c>
      <c r="X76" s="12">
        <f>IF(M76&lt;=$X$1,1,0)</f>
        <v>1</v>
      </c>
      <c r="Y76" s="12">
        <f>IF(V76&lt;=Y$1,1,0)</f>
        <v>0</v>
      </c>
      <c r="Z76" s="12">
        <f>IF(U76&lt;=Z$1,1,0)</f>
        <v>0</v>
      </c>
      <c r="AA76" s="20">
        <f>IF(I76=1,0,IF(I76=2,1,1+$AA$1))</f>
        <v>1</v>
      </c>
      <c r="AB76" s="12">
        <f>IF(T76&lt;=AB$1,1,0)</f>
        <v>0</v>
      </c>
      <c r="AC76" s="20">
        <f>SUM(X76:AB76)</f>
        <v>2</v>
      </c>
    </row>
    <row r="77" spans="1:29" x14ac:dyDescent="0.25">
      <c r="A77" s="6" t="s">
        <v>35</v>
      </c>
      <c r="B77" s="6">
        <v>4021021</v>
      </c>
      <c r="C77" s="6" t="s">
        <v>36</v>
      </c>
      <c r="D77" s="6">
        <v>4001</v>
      </c>
      <c r="E77" s="6">
        <v>7</v>
      </c>
      <c r="F77" s="6">
        <v>5</v>
      </c>
      <c r="G77" s="4">
        <v>8.149993896484375</v>
      </c>
      <c r="H77" s="4">
        <v>15.5</v>
      </c>
      <c r="I77" s="1">
        <v>3</v>
      </c>
      <c r="J77" s="2">
        <v>5.8741124999869498E-2</v>
      </c>
      <c r="K77" s="10">
        <v>440</v>
      </c>
      <c r="L77" s="2">
        <v>0.10498249645195783</v>
      </c>
      <c r="M77" s="10">
        <f>VLOOKUP(B77,'Fam ranks'!$E$3:$H$35,4,0)</f>
        <v>11</v>
      </c>
      <c r="N77" s="2">
        <v>9.9806374199415585E-2</v>
      </c>
      <c r="O77" s="2">
        <v>9.6968653535598956E-2</v>
      </c>
      <c r="P77" s="2">
        <v>8.0138429163588709E-3</v>
      </c>
      <c r="Q77" s="2">
        <v>-4.9079092115904957E-2</v>
      </c>
      <c r="R77" s="2">
        <v>-2.5535580675704207E-3</v>
      </c>
      <c r="S77" s="4">
        <v>-2.6333850934961811</v>
      </c>
      <c r="T77" s="10">
        <v>327</v>
      </c>
      <c r="U77" s="10">
        <v>4</v>
      </c>
      <c r="V77" s="10">
        <v>19</v>
      </c>
      <c r="W77" s="28" t="s">
        <v>11</v>
      </c>
      <c r="X77" s="12">
        <f>IF(M77&lt;=$X$1,1,0)</f>
        <v>1</v>
      </c>
      <c r="Y77" s="12">
        <f>IF(V77&lt;=Y$1,1,0)</f>
        <v>0</v>
      </c>
      <c r="Z77" s="12">
        <f>IF(U77&lt;=Z$1,1,0)</f>
        <v>0</v>
      </c>
      <c r="AA77" s="20">
        <f>IF(I77=1,0,IF(I77=2,1,1+$AA$1))</f>
        <v>1.2</v>
      </c>
      <c r="AB77" s="12">
        <f>IF(T77&lt;=AB$1,1,0)</f>
        <v>0</v>
      </c>
      <c r="AC77" s="20">
        <f>SUM(X77:AB77)</f>
        <v>2.2000000000000002</v>
      </c>
    </row>
    <row r="78" spans="1:29" x14ac:dyDescent="0.25">
      <c r="A78" s="6" t="s">
        <v>37</v>
      </c>
      <c r="B78" s="6">
        <v>4021031</v>
      </c>
      <c r="C78" s="6" t="s">
        <v>38</v>
      </c>
      <c r="D78" s="6">
        <v>4001</v>
      </c>
      <c r="E78" s="6">
        <v>7</v>
      </c>
      <c r="F78" s="6">
        <v>4</v>
      </c>
      <c r="G78" s="4">
        <v>10.849998474121094</v>
      </c>
      <c r="H78" s="4">
        <v>20.5</v>
      </c>
      <c r="I78" s="1">
        <v>3</v>
      </c>
      <c r="J78" s="2">
        <v>0.13679137499821081</v>
      </c>
      <c r="K78" s="10">
        <v>104</v>
      </c>
      <c r="L78" s="2">
        <v>8.1227486305939789E-2</v>
      </c>
      <c r="M78" s="10">
        <f>VLOOKUP(B78,'Fam ranks'!$E$3:$H$35,4,0)</f>
        <v>27</v>
      </c>
      <c r="N78" s="2">
        <v>9.9806374199415585E-2</v>
      </c>
      <c r="O78" s="2">
        <v>9.6968653535598956E-2</v>
      </c>
      <c r="P78" s="2">
        <v>-1.5741167229659167E-2</v>
      </c>
      <c r="Q78" s="2">
        <v>5.2726168028454395E-2</v>
      </c>
      <c r="R78" s="2">
        <v>-1.5357751335273416E-3</v>
      </c>
      <c r="S78" s="4">
        <v>-1.5837851486341725</v>
      </c>
      <c r="T78" s="10">
        <v>315</v>
      </c>
      <c r="U78" s="10">
        <v>1</v>
      </c>
      <c r="V78" s="10">
        <v>1</v>
      </c>
      <c r="W78" s="28" t="s">
        <v>11</v>
      </c>
      <c r="X78" s="12">
        <f>IF(M78&lt;=$X$1,1,0)</f>
        <v>0</v>
      </c>
      <c r="Y78" s="12">
        <f>IF(V78&lt;=Y$1,1,0)</f>
        <v>1</v>
      </c>
      <c r="Z78" s="12">
        <f>IF(U78&lt;=Z$1,1,0)</f>
        <v>1</v>
      </c>
      <c r="AA78" s="20">
        <f>IF(I78=1,0,IF(I78=2,1,1+$AA$1))</f>
        <v>1.2</v>
      </c>
      <c r="AB78" s="12">
        <f>IF(T78&lt;=AB$1,1,0)</f>
        <v>0</v>
      </c>
      <c r="AC78" s="20">
        <f>SUM(X78:AB78)</f>
        <v>3.2</v>
      </c>
    </row>
    <row r="79" spans="1:29" x14ac:dyDescent="0.25">
      <c r="A79" s="6" t="s">
        <v>37</v>
      </c>
      <c r="B79" s="6">
        <v>4021031</v>
      </c>
      <c r="C79" s="6" t="s">
        <v>38</v>
      </c>
      <c r="D79" s="6">
        <v>4001</v>
      </c>
      <c r="E79" s="6">
        <v>7</v>
      </c>
      <c r="F79" s="6">
        <v>3</v>
      </c>
      <c r="G79" s="4">
        <v>10.25</v>
      </c>
      <c r="H79" s="4">
        <v>18.5</v>
      </c>
      <c r="I79" s="1">
        <v>3</v>
      </c>
      <c r="J79" s="2">
        <v>0.10524187499959226</v>
      </c>
      <c r="K79" s="10">
        <v>229</v>
      </c>
      <c r="L79" s="2">
        <v>8.1227486305939789E-2</v>
      </c>
      <c r="M79" s="10">
        <f>VLOOKUP(B79,'Fam ranks'!$E$3:$H$35,4,0)</f>
        <v>27</v>
      </c>
      <c r="N79" s="2">
        <v>9.9806374199415585E-2</v>
      </c>
      <c r="O79" s="2">
        <v>9.6968653535598956E-2</v>
      </c>
      <c r="P79" s="2">
        <v>-1.5741167229659167E-2</v>
      </c>
      <c r="Q79" s="2">
        <v>2.1176668029835838E-2</v>
      </c>
      <c r="R79" s="2">
        <v>-6.2682001333201247E-3</v>
      </c>
      <c r="S79" s="4">
        <v>-6.4641509444275762</v>
      </c>
      <c r="T79" s="10">
        <v>416</v>
      </c>
      <c r="U79" s="10">
        <v>2</v>
      </c>
      <c r="V79" s="10">
        <v>6</v>
      </c>
      <c r="W79" s="28" t="s">
        <v>11</v>
      </c>
      <c r="X79" s="12">
        <f>IF(M79&lt;=$X$1,1,0)</f>
        <v>0</v>
      </c>
      <c r="Y79" s="12">
        <f>IF(V79&lt;=Y$1,1,0)</f>
        <v>0</v>
      </c>
      <c r="Z79" s="12">
        <f>IF(U79&lt;=Z$1,1,0)</f>
        <v>1</v>
      </c>
      <c r="AA79" s="20">
        <f>IF(I79=1,0,IF(I79=2,1,1+$AA$1))</f>
        <v>1.2</v>
      </c>
      <c r="AB79" s="12">
        <f>IF(T79&lt;=AB$1,1,0)</f>
        <v>0</v>
      </c>
      <c r="AC79" s="20">
        <f>SUM(X79:AB79)</f>
        <v>2.2000000000000002</v>
      </c>
    </row>
    <row r="80" spans="1:29" x14ac:dyDescent="0.25">
      <c r="A80" s="6" t="s">
        <v>37</v>
      </c>
      <c r="B80" s="6">
        <v>4021031</v>
      </c>
      <c r="C80" s="6" t="s">
        <v>38</v>
      </c>
      <c r="D80" s="6">
        <v>4001</v>
      </c>
      <c r="E80" s="6">
        <v>7</v>
      </c>
      <c r="F80" s="6">
        <v>1</v>
      </c>
      <c r="G80" s="4">
        <v>10.5</v>
      </c>
      <c r="H80" s="4">
        <v>15.599998474121094</v>
      </c>
      <c r="I80" s="1">
        <v>3</v>
      </c>
      <c r="J80" s="2">
        <v>7.6658399999359972E-2</v>
      </c>
      <c r="K80" s="10">
        <v>373</v>
      </c>
      <c r="L80" s="2">
        <v>8.1227486305939789E-2</v>
      </c>
      <c r="M80" s="10">
        <f>VLOOKUP(B80,'Fam ranks'!$E$3:$H$35,4,0)</f>
        <v>27</v>
      </c>
      <c r="N80" s="2">
        <v>9.9806374199415585E-2</v>
      </c>
      <c r="O80" s="2">
        <v>9.6968653535598956E-2</v>
      </c>
      <c r="P80" s="2">
        <v>-1.5741167229659167E-2</v>
      </c>
      <c r="Q80" s="2">
        <v>-7.4068069703964456E-3</v>
      </c>
      <c r="R80" s="2">
        <v>-1.0555721383354966E-2</v>
      </c>
      <c r="S80" s="4">
        <v>-10.885704811276737</v>
      </c>
      <c r="T80" s="10">
        <v>471</v>
      </c>
      <c r="U80" s="10">
        <v>3</v>
      </c>
      <c r="V80" s="10">
        <v>8</v>
      </c>
      <c r="W80" s="28" t="s">
        <v>11</v>
      </c>
      <c r="X80" s="12">
        <f>IF(M80&lt;=$X$1,1,0)</f>
        <v>0</v>
      </c>
      <c r="Y80" s="12">
        <f>IF(V80&lt;=Y$1,1,0)</f>
        <v>0</v>
      </c>
      <c r="Z80" s="12">
        <f>IF(U80&lt;=Z$1,1,0)</f>
        <v>0</v>
      </c>
      <c r="AA80" s="20">
        <f>IF(I80=1,0,IF(I80=2,1,1+$AA$1))</f>
        <v>1.2</v>
      </c>
      <c r="AB80" s="12">
        <f>IF(T80&lt;=AB$1,1,0)</f>
        <v>0</v>
      </c>
      <c r="AC80" s="20">
        <f>SUM(X80:AB80)</f>
        <v>1.2</v>
      </c>
    </row>
    <row r="81" spans="1:29" x14ac:dyDescent="0.25">
      <c r="A81" s="6" t="s">
        <v>37</v>
      </c>
      <c r="B81" s="6">
        <v>4021031</v>
      </c>
      <c r="C81" s="6" t="s">
        <v>38</v>
      </c>
      <c r="D81" s="6">
        <v>4001</v>
      </c>
      <c r="E81" s="6">
        <v>7</v>
      </c>
      <c r="F81" s="6">
        <v>2</v>
      </c>
      <c r="G81" s="4">
        <v>9.8499984741210937</v>
      </c>
      <c r="H81" s="4">
        <v>15.599998474121094</v>
      </c>
      <c r="I81" s="1">
        <v>3</v>
      </c>
      <c r="J81" s="2">
        <v>7.1912879999217694E-2</v>
      </c>
      <c r="K81" s="10">
        <v>395</v>
      </c>
      <c r="L81" s="2">
        <v>8.1227486305939789E-2</v>
      </c>
      <c r="M81" s="10">
        <f>VLOOKUP(B81,'Fam ranks'!$E$3:$H$35,4,0)</f>
        <v>27</v>
      </c>
      <c r="N81" s="2">
        <v>9.9806374199415585E-2</v>
      </c>
      <c r="O81" s="2">
        <v>9.6968653535598956E-2</v>
      </c>
      <c r="P81" s="2">
        <v>-1.5741167229659167E-2</v>
      </c>
      <c r="Q81" s="2">
        <v>-1.2152326970538724E-2</v>
      </c>
      <c r="R81" s="2">
        <v>-1.1267549383376308E-2</v>
      </c>
      <c r="S81" s="4">
        <v>-11.619785335309194</v>
      </c>
      <c r="T81" s="10">
        <v>485</v>
      </c>
      <c r="U81" s="10">
        <v>4</v>
      </c>
      <c r="V81" s="10">
        <v>10</v>
      </c>
      <c r="W81" s="28" t="s">
        <v>11</v>
      </c>
      <c r="X81" s="12">
        <f>IF(M81&lt;=$X$1,1,0)</f>
        <v>0</v>
      </c>
      <c r="Y81" s="12">
        <f>IF(V81&lt;=Y$1,1,0)</f>
        <v>0</v>
      </c>
      <c r="Z81" s="12">
        <f>IF(U81&lt;=Z$1,1,0)</f>
        <v>0</v>
      </c>
      <c r="AA81" s="20">
        <f>IF(I81=1,0,IF(I81=2,1,1+$AA$1))</f>
        <v>1.2</v>
      </c>
      <c r="AB81" s="12">
        <f>IF(T81&lt;=AB$1,1,0)</f>
        <v>0</v>
      </c>
      <c r="AC81" s="20">
        <f>SUM(X81:AB81)</f>
        <v>1.2</v>
      </c>
    </row>
    <row r="82" spans="1:29" x14ac:dyDescent="0.25">
      <c r="A82" s="6" t="s">
        <v>12</v>
      </c>
      <c r="B82" s="6">
        <v>13021781</v>
      </c>
      <c r="C82" s="6" t="s">
        <v>11</v>
      </c>
      <c r="D82" s="6">
        <v>13001</v>
      </c>
      <c r="E82" s="6">
        <v>7</v>
      </c>
      <c r="F82" s="6">
        <v>1</v>
      </c>
      <c r="G82" s="4">
        <v>11</v>
      </c>
      <c r="H82" s="4">
        <v>20.79998779296875</v>
      </c>
      <c r="I82" s="1">
        <v>2</v>
      </c>
      <c r="J82" s="2">
        <v>0.14277119999860588</v>
      </c>
      <c r="K82" s="10">
        <v>91</v>
      </c>
      <c r="L82" s="2">
        <v>0.10811033297401863</v>
      </c>
      <c r="M82" s="10">
        <f>VLOOKUP(B82,'Fam ranks'!$E$3:$H$35,4,0)</f>
        <v>8</v>
      </c>
      <c r="N82" s="2">
        <v>9.9806374199415585E-2</v>
      </c>
      <c r="O82" s="2">
        <v>9.6968653535598956E-2</v>
      </c>
      <c r="P82" s="2">
        <v>1.1141679438419677E-2</v>
      </c>
      <c r="Q82" s="2">
        <v>3.1823146360770618E-2</v>
      </c>
      <c r="R82" s="2">
        <v>1.1458479617167398E-2</v>
      </c>
      <c r="S82" s="4">
        <v>11.816684257620203</v>
      </c>
      <c r="T82" s="10">
        <v>102</v>
      </c>
      <c r="U82" s="10">
        <v>1</v>
      </c>
      <c r="V82" s="10">
        <v>1</v>
      </c>
      <c r="W82" s="28" t="s">
        <v>66</v>
      </c>
      <c r="X82" s="12">
        <f>IF(M82&lt;=$X$1,1,0)</f>
        <v>1</v>
      </c>
      <c r="Y82" s="12">
        <f>IF(V82&lt;=Y$1,1,0)</f>
        <v>1</v>
      </c>
      <c r="Z82" s="12">
        <f>IF(U82&lt;=Z$1,1,0)</f>
        <v>1</v>
      </c>
      <c r="AA82" s="20">
        <f>IF(I82=1,0,IF(I82=2,1,1+$AA$1))</f>
        <v>1</v>
      </c>
      <c r="AB82" s="12">
        <f>IF(T82&lt;=AB$1,1,0)</f>
        <v>0</v>
      </c>
      <c r="AC82" s="20">
        <f>SUM(X82:AB82)</f>
        <v>4</v>
      </c>
    </row>
    <row r="83" spans="1:29" x14ac:dyDescent="0.25">
      <c r="A83" s="6" t="s">
        <v>12</v>
      </c>
      <c r="B83" s="6">
        <v>13021781</v>
      </c>
      <c r="C83" s="6" t="s">
        <v>11</v>
      </c>
      <c r="D83" s="6">
        <v>13001</v>
      </c>
      <c r="E83" s="6">
        <v>7</v>
      </c>
      <c r="F83" s="6">
        <v>6</v>
      </c>
      <c r="G83" s="4">
        <v>8.8499984741210937</v>
      </c>
      <c r="H83" s="4">
        <v>22.29998779296875</v>
      </c>
      <c r="I83" s="1">
        <v>3</v>
      </c>
      <c r="J83" s="2">
        <v>0.13203049499861663</v>
      </c>
      <c r="K83" s="10">
        <v>119</v>
      </c>
      <c r="L83" s="2">
        <v>0.10811033297401863</v>
      </c>
      <c r="M83" s="10">
        <f>VLOOKUP(B83,'Fam ranks'!$E$3:$H$35,4,0)</f>
        <v>8</v>
      </c>
      <c r="N83" s="2">
        <v>9.9806374199415585E-2</v>
      </c>
      <c r="O83" s="2">
        <v>9.6968653535598956E-2</v>
      </c>
      <c r="P83" s="2">
        <v>1.1141679438419677E-2</v>
      </c>
      <c r="Q83" s="2">
        <v>2.108244136078137E-2</v>
      </c>
      <c r="R83" s="2">
        <v>9.8473738671690115E-3</v>
      </c>
      <c r="S83" s="4">
        <v>10.155213574821746</v>
      </c>
      <c r="T83" s="10">
        <v>123</v>
      </c>
      <c r="U83" s="10">
        <v>2</v>
      </c>
      <c r="V83" s="10">
        <v>3</v>
      </c>
      <c r="W83" s="28" t="s">
        <v>66</v>
      </c>
      <c r="X83" s="12">
        <f>IF(M83&lt;=$X$1,1,0)</f>
        <v>1</v>
      </c>
      <c r="Y83" s="12">
        <f>IF(V83&lt;=Y$1,1,0)</f>
        <v>1</v>
      </c>
      <c r="Z83" s="12">
        <f>IF(U83&lt;=Z$1,1,0)</f>
        <v>1</v>
      </c>
      <c r="AA83" s="20">
        <f>IF(I83=1,0,IF(I83=2,1,1+$AA$1))</f>
        <v>1.2</v>
      </c>
      <c r="AB83" s="12">
        <f>IF(T83&lt;=AB$1,1,0)</f>
        <v>0</v>
      </c>
      <c r="AC83" s="20">
        <f>SUM(X83:AB83)</f>
        <v>4.2</v>
      </c>
    </row>
    <row r="84" spans="1:29" x14ac:dyDescent="0.25">
      <c r="A84" s="6" t="s">
        <v>12</v>
      </c>
      <c r="B84" s="6">
        <v>13021781</v>
      </c>
      <c r="C84" s="6" t="s">
        <v>11</v>
      </c>
      <c r="D84" s="6">
        <v>13001</v>
      </c>
      <c r="E84" s="6">
        <v>7</v>
      </c>
      <c r="F84" s="6">
        <v>2</v>
      </c>
      <c r="G84" s="4">
        <v>10.099998474121094</v>
      </c>
      <c r="H84" s="4">
        <v>19.599990844726562</v>
      </c>
      <c r="I84" s="1">
        <v>3</v>
      </c>
      <c r="J84" s="2">
        <v>0.11640047999935632</v>
      </c>
      <c r="K84" s="10">
        <v>185</v>
      </c>
      <c r="L84" s="2">
        <v>0.10811033297401863</v>
      </c>
      <c r="M84" s="10">
        <f>VLOOKUP(B84,'Fam ranks'!$E$3:$H$35,4,0)</f>
        <v>8</v>
      </c>
      <c r="N84" s="2">
        <v>9.9806374199415585E-2</v>
      </c>
      <c r="O84" s="2">
        <v>9.6968653535598956E-2</v>
      </c>
      <c r="P84" s="2">
        <v>1.1141679438419677E-2</v>
      </c>
      <c r="Q84" s="2">
        <v>5.4524263615210594E-3</v>
      </c>
      <c r="R84" s="2">
        <v>7.5028716172799645E-3</v>
      </c>
      <c r="S84" s="4">
        <v>7.7374196131593438</v>
      </c>
      <c r="T84" s="10">
        <v>152</v>
      </c>
      <c r="U84" s="10">
        <v>3</v>
      </c>
      <c r="V84" s="10">
        <v>5</v>
      </c>
      <c r="W84" s="28" t="s">
        <v>67</v>
      </c>
      <c r="X84" s="12">
        <f>IF(M84&lt;=$X$1,1,0)</f>
        <v>1</v>
      </c>
      <c r="Y84" s="12">
        <f>IF(V84&lt;=Y$1,1,0)</f>
        <v>1</v>
      </c>
      <c r="Z84" s="12">
        <f>IF(U84&lt;=Z$1,1,0)</f>
        <v>0</v>
      </c>
      <c r="AA84" s="20">
        <f>IF(I84=1,0,IF(I84=2,1,1+$AA$1))</f>
        <v>1.2</v>
      </c>
      <c r="AB84" s="12">
        <f>IF(T84&lt;=AB$1,1,0)</f>
        <v>0</v>
      </c>
      <c r="AC84" s="20">
        <f>SUM(X84:AB84)</f>
        <v>3.2</v>
      </c>
    </row>
    <row r="85" spans="1:29" x14ac:dyDescent="0.25">
      <c r="A85" s="6" t="s">
        <v>12</v>
      </c>
      <c r="B85" s="6">
        <v>13021781</v>
      </c>
      <c r="C85" s="6" t="s">
        <v>11</v>
      </c>
      <c r="D85" s="6">
        <v>13001</v>
      </c>
      <c r="E85" s="6">
        <v>7</v>
      </c>
      <c r="F85" s="6">
        <v>3</v>
      </c>
      <c r="G85" s="4">
        <v>9.4499969482421875</v>
      </c>
      <c r="H85" s="4">
        <v>17.699996948242188</v>
      </c>
      <c r="I85" s="1">
        <v>3</v>
      </c>
      <c r="J85" s="2">
        <v>8.8817714999095188E-2</v>
      </c>
      <c r="K85" s="10">
        <v>320</v>
      </c>
      <c r="L85" s="2">
        <v>0.10811033297401863</v>
      </c>
      <c r="M85" s="10">
        <f>VLOOKUP(B85,'Fam ranks'!$E$3:$H$35,4,0)</f>
        <v>8</v>
      </c>
      <c r="N85" s="2">
        <v>9.9806374199415585E-2</v>
      </c>
      <c r="O85" s="2">
        <v>9.6968653535598956E-2</v>
      </c>
      <c r="P85" s="2">
        <v>1.1141679438419677E-2</v>
      </c>
      <c r="Q85" s="2">
        <v>-2.2130338638740074E-2</v>
      </c>
      <c r="R85" s="2">
        <v>3.365456867240795E-3</v>
      </c>
      <c r="S85" s="4">
        <v>3.4706647401319999</v>
      </c>
      <c r="T85" s="10">
        <v>204</v>
      </c>
      <c r="U85" s="10">
        <v>4</v>
      </c>
      <c r="V85" s="10">
        <v>6</v>
      </c>
      <c r="W85" s="28" t="s">
        <v>11</v>
      </c>
      <c r="X85" s="12">
        <f>IF(M85&lt;=$X$1,1,0)</f>
        <v>1</v>
      </c>
      <c r="Y85" s="12">
        <f>IF(V85&lt;=Y$1,1,0)</f>
        <v>0</v>
      </c>
      <c r="Z85" s="12">
        <f>IF(U85&lt;=Z$1,1,0)</f>
        <v>0</v>
      </c>
      <c r="AA85" s="20">
        <f>IF(I85=1,0,IF(I85=2,1,1+$AA$1))</f>
        <v>1.2</v>
      </c>
      <c r="AB85" s="12">
        <f>IF(T85&lt;=AB$1,1,0)</f>
        <v>0</v>
      </c>
      <c r="AC85" s="20">
        <f>SUM(X85:AB85)</f>
        <v>2.2000000000000002</v>
      </c>
    </row>
    <row r="86" spans="1:29" x14ac:dyDescent="0.25">
      <c r="A86" s="6" t="s">
        <v>33</v>
      </c>
      <c r="B86" s="6">
        <v>13021791</v>
      </c>
      <c r="C86" s="6" t="s">
        <v>11</v>
      </c>
      <c r="D86" s="6">
        <v>13001</v>
      </c>
      <c r="E86" s="6">
        <v>7</v>
      </c>
      <c r="F86" s="6">
        <v>3</v>
      </c>
      <c r="G86" s="4">
        <v>9.649993896484375</v>
      </c>
      <c r="H86" s="4">
        <v>16.79998779296875</v>
      </c>
      <c r="I86" s="1">
        <v>2</v>
      </c>
      <c r="J86" s="2">
        <v>8.1708479999178962E-2</v>
      </c>
      <c r="K86" s="10">
        <v>347</v>
      </c>
      <c r="L86" s="2">
        <v>7.9478919434443407E-2</v>
      </c>
      <c r="M86" s="10">
        <f>VLOOKUP(B86,'Fam ranks'!$E$3:$H$35,4,0)</f>
        <v>28</v>
      </c>
      <c r="N86" s="2">
        <v>9.9806374199415585E-2</v>
      </c>
      <c r="O86" s="2">
        <v>9.6968653535598956E-2</v>
      </c>
      <c r="P86" s="2">
        <v>-1.7489734101155549E-2</v>
      </c>
      <c r="Q86" s="2">
        <v>-6.0816009908107316E-4</v>
      </c>
      <c r="R86" s="2">
        <v>-1.0585064475555491E-2</v>
      </c>
      <c r="S86" s="4">
        <v>-10.91596520072285</v>
      </c>
      <c r="T86" s="10">
        <v>472</v>
      </c>
      <c r="U86" s="10">
        <v>1</v>
      </c>
      <c r="V86" s="10">
        <v>15</v>
      </c>
      <c r="W86" s="28" t="s">
        <v>11</v>
      </c>
      <c r="X86" s="12">
        <f>IF(M86&lt;=$X$1,1,0)</f>
        <v>0</v>
      </c>
      <c r="Y86" s="12">
        <f>IF(V86&lt;=Y$1,1,0)</f>
        <v>0</v>
      </c>
      <c r="Z86" s="12">
        <f>IF(U86&lt;=Z$1,1,0)</f>
        <v>1</v>
      </c>
      <c r="AA86" s="20">
        <f>IF(I86=1,0,IF(I86=2,1,1+$AA$1))</f>
        <v>1</v>
      </c>
      <c r="AB86" s="12">
        <f>IF(T86&lt;=AB$1,1,0)</f>
        <v>0</v>
      </c>
      <c r="AC86" s="20">
        <f>SUM(X86:AB86)</f>
        <v>2</v>
      </c>
    </row>
    <row r="87" spans="1:29" x14ac:dyDescent="0.25">
      <c r="A87" s="6" t="s">
        <v>33</v>
      </c>
      <c r="B87" s="6">
        <v>13021791</v>
      </c>
      <c r="C87" s="6" t="s">
        <v>11</v>
      </c>
      <c r="D87" s="6">
        <v>13001</v>
      </c>
      <c r="E87" s="6">
        <v>7</v>
      </c>
      <c r="F87" s="6">
        <v>1</v>
      </c>
      <c r="G87" s="4">
        <v>9.3499984741210937</v>
      </c>
      <c r="H87" s="4">
        <v>16.79998779296875</v>
      </c>
      <c r="I87" s="1">
        <v>2</v>
      </c>
      <c r="J87" s="2">
        <v>7.9168319999553205E-2</v>
      </c>
      <c r="K87" s="10">
        <v>360</v>
      </c>
      <c r="L87" s="2">
        <v>7.9478919434443407E-2</v>
      </c>
      <c r="M87" s="10">
        <f>VLOOKUP(B87,'Fam ranks'!$E$3:$H$35,4,0)</f>
        <v>28</v>
      </c>
      <c r="N87" s="2">
        <v>9.9806374199415585E-2</v>
      </c>
      <c r="O87" s="2">
        <v>9.6968653535598956E-2</v>
      </c>
      <c r="P87" s="2">
        <v>-1.7489734101155549E-2</v>
      </c>
      <c r="Q87" s="2">
        <v>-3.1483200987068305E-3</v>
      </c>
      <c r="R87" s="2">
        <v>-1.0966088475499354E-2</v>
      </c>
      <c r="S87" s="4">
        <v>-11.308900428810743</v>
      </c>
      <c r="T87" s="10">
        <v>480</v>
      </c>
      <c r="U87" s="10">
        <v>2</v>
      </c>
      <c r="V87" s="10">
        <v>16</v>
      </c>
      <c r="W87" s="28" t="s">
        <v>11</v>
      </c>
      <c r="X87" s="12">
        <f>IF(M87&lt;=$X$1,1,0)</f>
        <v>0</v>
      </c>
      <c r="Y87" s="12">
        <f>IF(V87&lt;=Y$1,1,0)</f>
        <v>0</v>
      </c>
      <c r="Z87" s="12">
        <f>IF(U87&lt;=Z$1,1,0)</f>
        <v>1</v>
      </c>
      <c r="AA87" s="20">
        <f>IF(I87=1,0,IF(I87=2,1,1+$AA$1))</f>
        <v>1</v>
      </c>
      <c r="AB87" s="12">
        <f>IF(T87&lt;=AB$1,1,0)</f>
        <v>0</v>
      </c>
      <c r="AC87" s="20">
        <f>SUM(X87:AB87)</f>
        <v>2</v>
      </c>
    </row>
    <row r="88" spans="1:29" x14ac:dyDescent="0.25">
      <c r="A88" s="6" t="s">
        <v>33</v>
      </c>
      <c r="B88" s="6">
        <v>13021791</v>
      </c>
      <c r="C88" s="6" t="s">
        <v>11</v>
      </c>
      <c r="D88" s="6">
        <v>13001</v>
      </c>
      <c r="E88" s="6">
        <v>7</v>
      </c>
      <c r="F88" s="6">
        <v>4</v>
      </c>
      <c r="G88" s="4">
        <v>8.149993896484375</v>
      </c>
      <c r="H88" s="4">
        <v>14.099998474121094</v>
      </c>
      <c r="I88" s="1">
        <v>3</v>
      </c>
      <c r="J88" s="2">
        <v>4.8609044999921025E-2</v>
      </c>
      <c r="K88" s="10">
        <v>477</v>
      </c>
      <c r="L88" s="2">
        <v>7.9478919434443407E-2</v>
      </c>
      <c r="M88" s="10">
        <f>VLOOKUP(B88,'Fam ranks'!$E$3:$H$35,4,0)</f>
        <v>28</v>
      </c>
      <c r="N88" s="2">
        <v>9.9806374199415585E-2</v>
      </c>
      <c r="O88" s="2">
        <v>9.6968653535598956E-2</v>
      </c>
      <c r="P88" s="2">
        <v>-1.7489734101155549E-2</v>
      </c>
      <c r="Q88" s="2">
        <v>-3.3707595098338997E-2</v>
      </c>
      <c r="R88" s="2">
        <v>-1.5549979725444179E-2</v>
      </c>
      <c r="S88" s="4">
        <v>-16.036089146824647</v>
      </c>
      <c r="T88" s="10">
        <v>521</v>
      </c>
      <c r="U88" s="10">
        <v>3</v>
      </c>
      <c r="V88" s="10">
        <v>19</v>
      </c>
      <c r="W88" s="28" t="s">
        <v>11</v>
      </c>
      <c r="X88" s="12">
        <f>IF(M88&lt;=$X$1,1,0)</f>
        <v>0</v>
      </c>
      <c r="Y88" s="12">
        <f>IF(V88&lt;=Y$1,1,0)</f>
        <v>0</v>
      </c>
      <c r="Z88" s="12">
        <f>IF(U88&lt;=Z$1,1,0)</f>
        <v>0</v>
      </c>
      <c r="AA88" s="20">
        <f>IF(I88=1,0,IF(I88=2,1,1+$AA$1))</f>
        <v>1.2</v>
      </c>
      <c r="AB88" s="12">
        <f>IF(T88&lt;=AB$1,1,0)</f>
        <v>0</v>
      </c>
      <c r="AC88" s="20">
        <f>SUM(X88:AB88)</f>
        <v>1.2</v>
      </c>
    </row>
    <row r="89" spans="1:29" x14ac:dyDescent="0.25">
      <c r="A89" s="6" t="s">
        <v>21</v>
      </c>
      <c r="B89" s="6">
        <v>13027791</v>
      </c>
      <c r="C89" s="6" t="s">
        <v>22</v>
      </c>
      <c r="D89" s="6">
        <v>13001</v>
      </c>
      <c r="E89" s="6">
        <v>7</v>
      </c>
      <c r="F89" s="6">
        <v>1</v>
      </c>
      <c r="G89" s="4">
        <v>11.149993896484375</v>
      </c>
      <c r="H89" s="4">
        <v>20.599990844726562</v>
      </c>
      <c r="I89" s="1">
        <v>3</v>
      </c>
      <c r="J89" s="2">
        <v>0.14194841999960772</v>
      </c>
      <c r="K89" s="10">
        <v>92</v>
      </c>
      <c r="L89" s="2">
        <v>8.3757013329441451E-2</v>
      </c>
      <c r="M89" s="10">
        <f>VLOOKUP(B89,'Fam ranks'!$E$3:$H$35,4,0)</f>
        <v>26</v>
      </c>
      <c r="N89" s="2">
        <v>9.9806374199415585E-2</v>
      </c>
      <c r="O89" s="2">
        <v>9.6968653535598956E-2</v>
      </c>
      <c r="P89" s="2">
        <v>-1.3211640206157504E-2</v>
      </c>
      <c r="Q89" s="2">
        <v>5.5353686006349642E-2</v>
      </c>
      <c r="R89" s="2">
        <v>3.7606877725794401E-4</v>
      </c>
      <c r="S89" s="4">
        <v>0.38782509970593981</v>
      </c>
      <c r="T89" s="10">
        <v>270</v>
      </c>
      <c r="U89" s="10">
        <v>1</v>
      </c>
      <c r="V89" s="10">
        <v>1</v>
      </c>
      <c r="W89" s="28" t="s">
        <v>11</v>
      </c>
      <c r="X89" s="12">
        <f>IF(M89&lt;=$X$1,1,0)</f>
        <v>0</v>
      </c>
      <c r="Y89" s="12">
        <f>IF(V89&lt;=Y$1,1,0)</f>
        <v>1</v>
      </c>
      <c r="Z89" s="12">
        <f>IF(U89&lt;=Z$1,1,0)</f>
        <v>1</v>
      </c>
      <c r="AA89" s="20">
        <f>IF(I89=1,0,IF(I89=2,1,1+$AA$1))</f>
        <v>1.2</v>
      </c>
      <c r="AB89" s="12">
        <f>IF(T89&lt;=AB$1,1,0)</f>
        <v>0</v>
      </c>
      <c r="AC89" s="20">
        <f>SUM(X89:AB89)</f>
        <v>3.2</v>
      </c>
    </row>
    <row r="90" spans="1:29" x14ac:dyDescent="0.25">
      <c r="A90" s="6" t="s">
        <v>21</v>
      </c>
      <c r="B90" s="6">
        <v>13027791</v>
      </c>
      <c r="C90" s="6" t="s">
        <v>22</v>
      </c>
      <c r="D90" s="6">
        <v>13001</v>
      </c>
      <c r="E90" s="6">
        <v>7</v>
      </c>
      <c r="F90" s="6">
        <v>3</v>
      </c>
      <c r="G90" s="4">
        <v>10.75</v>
      </c>
      <c r="H90" s="4">
        <v>19</v>
      </c>
      <c r="I90" s="1">
        <v>3</v>
      </c>
      <c r="J90" s="2">
        <v>0.11642249999931664</v>
      </c>
      <c r="K90" s="10">
        <v>184</v>
      </c>
      <c r="L90" s="2">
        <v>8.3757013329441451E-2</v>
      </c>
      <c r="M90" s="10">
        <f>VLOOKUP(B90,'Fam ranks'!$E$3:$H$35,4,0)</f>
        <v>26</v>
      </c>
      <c r="N90" s="2">
        <v>9.9806374199415585E-2</v>
      </c>
      <c r="O90" s="2">
        <v>9.6968653535598956E-2</v>
      </c>
      <c r="P90" s="2">
        <v>-1.3211640206157504E-2</v>
      </c>
      <c r="Q90" s="2">
        <v>2.9827766006058562E-2</v>
      </c>
      <c r="R90" s="2">
        <v>-3.452819222785718E-3</v>
      </c>
      <c r="S90" s="4">
        <v>-3.5607581387299816</v>
      </c>
      <c r="T90" s="10">
        <v>354</v>
      </c>
      <c r="U90" s="10">
        <v>2</v>
      </c>
      <c r="V90" s="10">
        <v>6</v>
      </c>
      <c r="W90" s="28" t="s">
        <v>11</v>
      </c>
      <c r="X90" s="12">
        <f>IF(M90&lt;=$X$1,1,0)</f>
        <v>0</v>
      </c>
      <c r="Y90" s="12">
        <f>IF(V90&lt;=Y$1,1,0)</f>
        <v>0</v>
      </c>
      <c r="Z90" s="12">
        <f>IF(U90&lt;=Z$1,1,0)</f>
        <v>1</v>
      </c>
      <c r="AA90" s="20">
        <f>IF(I90=1,0,IF(I90=2,1,1+$AA$1))</f>
        <v>1.2</v>
      </c>
      <c r="AB90" s="12">
        <f>IF(T90&lt;=AB$1,1,0)</f>
        <v>0</v>
      </c>
      <c r="AC90" s="20">
        <f>SUM(X90:AB90)</f>
        <v>2.2000000000000002</v>
      </c>
    </row>
    <row r="91" spans="1:29" x14ac:dyDescent="0.25">
      <c r="A91" s="6" t="s">
        <v>21</v>
      </c>
      <c r="B91" s="6">
        <v>13027791</v>
      </c>
      <c r="C91" s="6" t="s">
        <v>22</v>
      </c>
      <c r="D91" s="6">
        <v>13001</v>
      </c>
      <c r="E91" s="6">
        <v>7</v>
      </c>
      <c r="F91" s="6">
        <v>6</v>
      </c>
      <c r="G91" s="4">
        <v>10.5</v>
      </c>
      <c r="H91" s="4">
        <v>17.699996948242188</v>
      </c>
      <c r="I91" s="1">
        <v>3</v>
      </c>
      <c r="J91" s="2">
        <v>9.8686349999297818E-2</v>
      </c>
      <c r="K91" s="10">
        <v>274</v>
      </c>
      <c r="L91" s="2">
        <v>8.3757013329441451E-2</v>
      </c>
      <c r="M91" s="10">
        <f>VLOOKUP(B91,'Fam ranks'!$E$3:$H$35,4,0)</f>
        <v>26</v>
      </c>
      <c r="N91" s="2">
        <v>9.9806374199415585E-2</v>
      </c>
      <c r="O91" s="2">
        <v>9.6968653535598956E-2</v>
      </c>
      <c r="P91" s="2">
        <v>-1.3211640206157504E-2</v>
      </c>
      <c r="Q91" s="2">
        <v>1.2091616006039738E-2</v>
      </c>
      <c r="R91" s="2">
        <v>-6.1132417227885419E-3</v>
      </c>
      <c r="S91" s="4">
        <v>-6.3043483640249365</v>
      </c>
      <c r="T91" s="10">
        <v>409</v>
      </c>
      <c r="U91" s="10">
        <v>3</v>
      </c>
      <c r="V91" s="10">
        <v>9</v>
      </c>
      <c r="W91" s="28" t="s">
        <v>11</v>
      </c>
      <c r="X91" s="12">
        <f>IF(M91&lt;=$X$1,1,0)</f>
        <v>0</v>
      </c>
      <c r="Y91" s="12">
        <f>IF(V91&lt;=Y$1,1,0)</f>
        <v>0</v>
      </c>
      <c r="Z91" s="12">
        <f>IF(U91&lt;=Z$1,1,0)</f>
        <v>0</v>
      </c>
      <c r="AA91" s="20">
        <f>IF(I91=1,0,IF(I91=2,1,1+$AA$1))</f>
        <v>1.2</v>
      </c>
      <c r="AB91" s="12">
        <f>IF(T91&lt;=AB$1,1,0)</f>
        <v>0</v>
      </c>
      <c r="AC91" s="20">
        <f>SUM(X91:AB91)</f>
        <v>1.2</v>
      </c>
    </row>
    <row r="92" spans="1:29" x14ac:dyDescent="0.25">
      <c r="A92" s="6" t="s">
        <v>21</v>
      </c>
      <c r="B92" s="6">
        <v>13027791</v>
      </c>
      <c r="C92" s="6" t="s">
        <v>22</v>
      </c>
      <c r="D92" s="6">
        <v>13001</v>
      </c>
      <c r="E92" s="6">
        <v>7</v>
      </c>
      <c r="F92" s="6">
        <v>5</v>
      </c>
      <c r="G92" s="4">
        <v>10.449996948242187</v>
      </c>
      <c r="H92" s="4">
        <v>17.5</v>
      </c>
      <c r="I92" s="1">
        <v>3</v>
      </c>
      <c r="J92" s="2">
        <v>9.6009374999994179E-2</v>
      </c>
      <c r="K92" s="10">
        <v>288</v>
      </c>
      <c r="L92" s="2">
        <v>8.3757013329441451E-2</v>
      </c>
      <c r="M92" s="10">
        <f>VLOOKUP(B92,'Fam ranks'!$E$3:$H$35,4,0)</f>
        <v>26</v>
      </c>
      <c r="N92" s="2">
        <v>9.9806374199415585E-2</v>
      </c>
      <c r="O92" s="2">
        <v>9.6968653535598956E-2</v>
      </c>
      <c r="P92" s="2">
        <v>-1.3211640206157504E-2</v>
      </c>
      <c r="Q92" s="2">
        <v>9.4146410067360992E-3</v>
      </c>
      <c r="R92" s="2">
        <v>-6.5147879726840871E-3</v>
      </c>
      <c r="S92" s="4">
        <v>-6.7184473901067321</v>
      </c>
      <c r="T92" s="10">
        <v>419</v>
      </c>
      <c r="U92" s="10">
        <v>4</v>
      </c>
      <c r="V92" s="10">
        <v>11</v>
      </c>
      <c r="W92" s="28" t="s">
        <v>11</v>
      </c>
      <c r="X92" s="12">
        <f>IF(M92&lt;=$X$1,1,0)</f>
        <v>0</v>
      </c>
      <c r="Y92" s="12">
        <f>IF(V92&lt;=Y$1,1,0)</f>
        <v>0</v>
      </c>
      <c r="Z92" s="12">
        <f>IF(U92&lt;=Z$1,1,0)</f>
        <v>0</v>
      </c>
      <c r="AA92" s="20">
        <f>IF(I92=1,0,IF(I92=2,1,1+$AA$1))</f>
        <v>1.2</v>
      </c>
      <c r="AB92" s="12">
        <f>IF(T92&lt;=AB$1,1,0)</f>
        <v>0</v>
      </c>
      <c r="AC92" s="20">
        <f>SUM(X92:AB92)</f>
        <v>1.2</v>
      </c>
    </row>
    <row r="93" spans="1:29" x14ac:dyDescent="0.25">
      <c r="A93" s="6" t="s">
        <v>21</v>
      </c>
      <c r="B93" s="6">
        <v>13027791</v>
      </c>
      <c r="C93" s="6" t="s">
        <v>22</v>
      </c>
      <c r="D93" s="6">
        <v>13001</v>
      </c>
      <c r="E93" s="6">
        <v>7</v>
      </c>
      <c r="F93" s="6">
        <v>2</v>
      </c>
      <c r="G93" s="4">
        <v>10.799995422363281</v>
      </c>
      <c r="H93" s="4">
        <v>16.699996948242188</v>
      </c>
      <c r="I93" s="1">
        <v>3</v>
      </c>
      <c r="J93" s="2">
        <v>9.0360359999976936E-2</v>
      </c>
      <c r="K93" s="10">
        <v>309</v>
      </c>
      <c r="L93" s="2">
        <v>8.3757013329441451E-2</v>
      </c>
      <c r="M93" s="10">
        <f>VLOOKUP(B93,'Fam ranks'!$E$3:$H$35,4,0)</f>
        <v>26</v>
      </c>
      <c r="N93" s="2">
        <v>9.9806374199415585E-2</v>
      </c>
      <c r="O93" s="2">
        <v>9.6968653535598956E-2</v>
      </c>
      <c r="P93" s="2">
        <v>-1.3211640206157504E-2</v>
      </c>
      <c r="Q93" s="2">
        <v>3.7656260067188557E-3</v>
      </c>
      <c r="R93" s="2">
        <v>-7.3621402226866743E-3</v>
      </c>
      <c r="S93" s="4">
        <v>-7.5922888008173679</v>
      </c>
      <c r="T93" s="10">
        <v>431</v>
      </c>
      <c r="U93" s="10">
        <v>5</v>
      </c>
      <c r="V93" s="10">
        <v>14</v>
      </c>
      <c r="W93" s="28" t="s">
        <v>11</v>
      </c>
      <c r="X93" s="12">
        <f>IF(M93&lt;=$X$1,1,0)</f>
        <v>0</v>
      </c>
      <c r="Y93" s="12">
        <f>IF(V93&lt;=Y$1,1,0)</f>
        <v>0</v>
      </c>
      <c r="Z93" s="12">
        <f>IF(U93&lt;=Z$1,1,0)</f>
        <v>0</v>
      </c>
      <c r="AA93" s="20">
        <f>IF(I93=1,0,IF(I93=2,1,1+$AA$1))</f>
        <v>1.2</v>
      </c>
      <c r="AB93" s="12">
        <f>IF(T93&lt;=AB$1,1,0)</f>
        <v>0</v>
      </c>
      <c r="AC93" s="20">
        <f>SUM(X93:AB93)</f>
        <v>1.2</v>
      </c>
    </row>
    <row r="94" spans="1:29" x14ac:dyDescent="0.25">
      <c r="A94" s="6" t="s">
        <v>21</v>
      </c>
      <c r="B94" s="6">
        <v>13027791</v>
      </c>
      <c r="C94" s="6" t="s">
        <v>22</v>
      </c>
      <c r="D94" s="6">
        <v>13001</v>
      </c>
      <c r="E94" s="6">
        <v>7</v>
      </c>
      <c r="F94" s="6">
        <v>4</v>
      </c>
      <c r="G94" s="4">
        <v>9.8499984741210937</v>
      </c>
      <c r="H94" s="4">
        <v>11.599998474121094</v>
      </c>
      <c r="I94" s="1">
        <v>3</v>
      </c>
      <c r="J94" s="2">
        <v>3.976247999980842E-2</v>
      </c>
      <c r="K94" s="10">
        <v>498</v>
      </c>
      <c r="L94" s="2">
        <v>8.3757013329441451E-2</v>
      </c>
      <c r="M94" s="10">
        <f>VLOOKUP(B94,'Fam ranks'!$E$3:$H$35,4,0)</f>
        <v>26</v>
      </c>
      <c r="N94" s="2">
        <v>9.9806374199415585E-2</v>
      </c>
      <c r="O94" s="2">
        <v>9.6968653535598956E-2</v>
      </c>
      <c r="P94" s="2">
        <v>-1.3211640206157504E-2</v>
      </c>
      <c r="Q94" s="2">
        <v>-4.683225399344966E-2</v>
      </c>
      <c r="R94" s="2">
        <v>-1.4951822222711951E-2</v>
      </c>
      <c r="S94" s="4">
        <v>-15.419232584499966</v>
      </c>
      <c r="T94" s="10">
        <v>515</v>
      </c>
      <c r="U94" s="10">
        <v>6</v>
      </c>
      <c r="V94" s="10">
        <v>23</v>
      </c>
      <c r="W94" s="28" t="s">
        <v>11</v>
      </c>
      <c r="X94" s="12">
        <f>IF(M94&lt;=$X$1,1,0)</f>
        <v>0</v>
      </c>
      <c r="Y94" s="12">
        <f>IF(V94&lt;=Y$1,1,0)</f>
        <v>0</v>
      </c>
      <c r="Z94" s="12">
        <f>IF(U94&lt;=Z$1,1,0)</f>
        <v>0</v>
      </c>
      <c r="AA94" s="20">
        <f>IF(I94=1,0,IF(I94=2,1,1+$AA$1))</f>
        <v>1.2</v>
      </c>
      <c r="AB94" s="12">
        <f>IF(T94&lt;=AB$1,1,0)</f>
        <v>0</v>
      </c>
      <c r="AC94" s="20">
        <f>SUM(X94:AB94)</f>
        <v>1.2</v>
      </c>
    </row>
    <row r="95" spans="1:29" x14ac:dyDescent="0.25">
      <c r="A95" s="6" t="s">
        <v>39</v>
      </c>
      <c r="B95" s="6">
        <v>130210131</v>
      </c>
      <c r="C95" s="6" t="s">
        <v>40</v>
      </c>
      <c r="D95" s="6">
        <v>13001</v>
      </c>
      <c r="E95" s="6">
        <v>7</v>
      </c>
      <c r="F95" s="6">
        <v>3</v>
      </c>
      <c r="G95" s="4">
        <v>10.25</v>
      </c>
      <c r="H95" s="4">
        <v>17</v>
      </c>
      <c r="I95" s="1">
        <v>3</v>
      </c>
      <c r="J95" s="2">
        <v>8.8867499999651045E-2</v>
      </c>
      <c r="K95" s="10">
        <v>319</v>
      </c>
      <c r="L95" s="2">
        <v>7.1390531196177082E-2</v>
      </c>
      <c r="M95" s="10">
        <f>VLOOKUP(B95,'Fam ranks'!$E$3:$H$35,4,0)</f>
        <v>30</v>
      </c>
      <c r="N95" s="2">
        <v>9.9806374199415585E-2</v>
      </c>
      <c r="O95" s="2">
        <v>9.6968653535598956E-2</v>
      </c>
      <c r="P95" s="2">
        <v>-2.5578122339421874E-2</v>
      </c>
      <c r="Q95" s="2">
        <v>1.4639248139657335E-2</v>
      </c>
      <c r="R95" s="2">
        <v>-1.3150986182704523E-2</v>
      </c>
      <c r="S95" s="4">
        <v>-13.562100434731267</v>
      </c>
      <c r="T95" s="10">
        <v>502</v>
      </c>
      <c r="U95" s="10">
        <v>1</v>
      </c>
      <c r="V95" s="10">
        <v>5</v>
      </c>
      <c r="W95" s="28" t="s">
        <v>11</v>
      </c>
      <c r="X95" s="12">
        <f>IF(M95&lt;=$X$1,1,0)</f>
        <v>0</v>
      </c>
      <c r="Y95" s="12">
        <f>IF(V95&lt;=Y$1,1,0)</f>
        <v>1</v>
      </c>
      <c r="Z95" s="12">
        <f>IF(U95&lt;=Z$1,1,0)</f>
        <v>1</v>
      </c>
      <c r="AA95" s="20">
        <f>IF(I95=1,0,IF(I95=2,1,1+$AA$1))</f>
        <v>1.2</v>
      </c>
      <c r="AB95" s="12">
        <f>IF(T95&lt;=AB$1,1,0)</f>
        <v>0</v>
      </c>
      <c r="AC95" s="20">
        <f>SUM(X95:AB95)</f>
        <v>3.2</v>
      </c>
    </row>
    <row r="96" spans="1:29" x14ac:dyDescent="0.25">
      <c r="A96" s="6" t="s">
        <v>41</v>
      </c>
      <c r="B96" s="6">
        <v>1302601</v>
      </c>
      <c r="C96" s="6" t="s">
        <v>11</v>
      </c>
      <c r="D96" s="6">
        <v>13001</v>
      </c>
      <c r="E96" s="6">
        <v>8</v>
      </c>
      <c r="F96" s="6">
        <v>5</v>
      </c>
      <c r="G96" s="4">
        <v>10.199996948242187</v>
      </c>
      <c r="H96" s="4">
        <v>18.199996948242187</v>
      </c>
      <c r="I96" s="1">
        <v>3</v>
      </c>
      <c r="J96" s="2">
        <v>0.10135943999921437</v>
      </c>
      <c r="K96" s="10">
        <v>253</v>
      </c>
      <c r="L96" s="2">
        <v>0.10511133155825116</v>
      </c>
      <c r="M96" s="10">
        <f>VLOOKUP(B96,'Fam ranks'!$E$3:$H$35,4,0)</f>
        <v>10</v>
      </c>
      <c r="N96" s="2">
        <v>9.6917474999478753E-2</v>
      </c>
      <c r="O96" s="2">
        <v>9.6968653535598956E-2</v>
      </c>
      <c r="P96" s="2">
        <v>8.1426780226522E-3</v>
      </c>
      <c r="Q96" s="2">
        <v>-3.7007130229165797E-3</v>
      </c>
      <c r="R96" s="2">
        <v>4.3304998601538334E-3</v>
      </c>
      <c r="S96" s="4">
        <v>4.465876035459261</v>
      </c>
      <c r="T96" s="10">
        <v>191</v>
      </c>
      <c r="U96" s="10">
        <v>1</v>
      </c>
      <c r="V96" s="10">
        <v>11</v>
      </c>
      <c r="W96" s="28" t="s">
        <v>67</v>
      </c>
      <c r="X96" s="12">
        <f>IF(M96&lt;=$X$1,1,0)</f>
        <v>1</v>
      </c>
      <c r="Y96" s="12">
        <f>IF(V96&lt;=Y$1,1,0)</f>
        <v>0</v>
      </c>
      <c r="Z96" s="12">
        <f>IF(U96&lt;=Z$1,1,0)</f>
        <v>1</v>
      </c>
      <c r="AA96" s="20">
        <f>IF(I96=1,0,IF(I96=2,1,1+$AA$1))</f>
        <v>1.2</v>
      </c>
      <c r="AB96" s="12">
        <f>IF(T96&lt;=AB$1,1,0)</f>
        <v>0</v>
      </c>
      <c r="AC96" s="20">
        <f>SUM(X96:AB96)</f>
        <v>3.2</v>
      </c>
    </row>
    <row r="97" spans="1:29" x14ac:dyDescent="0.25">
      <c r="A97" s="6" t="s">
        <v>41</v>
      </c>
      <c r="B97" s="6">
        <v>1302601</v>
      </c>
      <c r="C97" s="6" t="s">
        <v>11</v>
      </c>
      <c r="D97" s="6">
        <v>13001</v>
      </c>
      <c r="E97" s="6">
        <v>8</v>
      </c>
      <c r="F97" s="6">
        <v>1</v>
      </c>
      <c r="G97" s="4">
        <v>10.899993896484375</v>
      </c>
      <c r="H97" s="4">
        <v>16.399993896484375</v>
      </c>
      <c r="I97" s="1">
        <v>2</v>
      </c>
      <c r="J97" s="2">
        <v>8.794991999911872E-2</v>
      </c>
      <c r="K97" s="10">
        <v>324</v>
      </c>
      <c r="L97" s="2">
        <v>0.10511133155825116</v>
      </c>
      <c r="M97" s="10">
        <f>VLOOKUP(B97,'Fam ranks'!$E$3:$H$35,4,0)</f>
        <v>10</v>
      </c>
      <c r="N97" s="2">
        <v>9.6917474999478753E-2</v>
      </c>
      <c r="O97" s="2">
        <v>9.6968653535598956E-2</v>
      </c>
      <c r="P97" s="2">
        <v>8.1426780226522E-3</v>
      </c>
      <c r="Q97" s="2">
        <v>-1.7110233023012233E-2</v>
      </c>
      <c r="R97" s="2">
        <v>2.3190718601394851E-3</v>
      </c>
      <c r="S97" s="4">
        <v>2.3915685900373069</v>
      </c>
      <c r="T97" s="10">
        <v>226</v>
      </c>
      <c r="U97" s="10">
        <v>2</v>
      </c>
      <c r="V97" s="10">
        <v>15</v>
      </c>
      <c r="W97" s="28" t="s">
        <v>11</v>
      </c>
      <c r="X97" s="12">
        <f>IF(M97&lt;=$X$1,1,0)</f>
        <v>1</v>
      </c>
      <c r="Y97" s="12">
        <f>IF(V97&lt;=Y$1,1,0)</f>
        <v>0</v>
      </c>
      <c r="Z97" s="12">
        <f>IF(U97&lt;=Z$1,1,0)</f>
        <v>1</v>
      </c>
      <c r="AA97" s="20">
        <f>IF(I97=1,0,IF(I97=2,1,1+$AA$1))</f>
        <v>1</v>
      </c>
      <c r="AB97" s="12">
        <f>IF(T97&lt;=AB$1,1,0)</f>
        <v>0</v>
      </c>
      <c r="AC97" s="20">
        <f>SUM(X97:AB97)</f>
        <v>3</v>
      </c>
    </row>
    <row r="98" spans="1:29" x14ac:dyDescent="0.25">
      <c r="A98" s="6" t="s">
        <v>41</v>
      </c>
      <c r="B98" s="6">
        <v>1302601</v>
      </c>
      <c r="C98" s="6" t="s">
        <v>11</v>
      </c>
      <c r="D98" s="6">
        <v>13001</v>
      </c>
      <c r="E98" s="6">
        <v>8</v>
      </c>
      <c r="F98" s="6">
        <v>6</v>
      </c>
      <c r="G98" s="4">
        <v>10.199996948242187</v>
      </c>
      <c r="H98" s="4">
        <v>16.5</v>
      </c>
      <c r="I98" s="1">
        <v>3</v>
      </c>
      <c r="J98" s="2">
        <v>8.3308499999475316E-2</v>
      </c>
      <c r="K98" s="10">
        <v>341</v>
      </c>
      <c r="L98" s="2">
        <v>0.10511133155825116</v>
      </c>
      <c r="M98" s="10">
        <f>VLOOKUP(B98,'Fam ranks'!$E$3:$H$35,4,0)</f>
        <v>10</v>
      </c>
      <c r="N98" s="2">
        <v>9.6917474999478753E-2</v>
      </c>
      <c r="O98" s="2">
        <v>9.6968653535598956E-2</v>
      </c>
      <c r="P98" s="2">
        <v>8.1426780226522E-3</v>
      </c>
      <c r="Q98" s="2">
        <v>-2.1751653022655637E-2</v>
      </c>
      <c r="R98" s="2">
        <v>1.6228588601929746E-3</v>
      </c>
      <c r="S98" s="4">
        <v>1.6735912081084985</v>
      </c>
      <c r="T98" s="10">
        <v>240</v>
      </c>
      <c r="U98" s="10">
        <v>3</v>
      </c>
      <c r="V98" s="10">
        <v>16</v>
      </c>
      <c r="W98" s="28" t="s">
        <v>11</v>
      </c>
      <c r="X98" s="12">
        <f>IF(M98&lt;=$X$1,1,0)</f>
        <v>1</v>
      </c>
      <c r="Y98" s="12">
        <f>IF(V98&lt;=Y$1,1,0)</f>
        <v>0</v>
      </c>
      <c r="Z98" s="12">
        <f>IF(U98&lt;=Z$1,1,0)</f>
        <v>0</v>
      </c>
      <c r="AA98" s="20">
        <f>IF(I98=1,0,IF(I98=2,1,1+$AA$1))</f>
        <v>1.2</v>
      </c>
      <c r="AB98" s="12">
        <f>IF(T98&lt;=AB$1,1,0)</f>
        <v>0</v>
      </c>
      <c r="AC98" s="20">
        <f>SUM(X98:AB98)</f>
        <v>2.2000000000000002</v>
      </c>
    </row>
    <row r="99" spans="1:29" x14ac:dyDescent="0.25">
      <c r="A99" s="6" t="s">
        <v>41</v>
      </c>
      <c r="B99" s="6">
        <v>1302601</v>
      </c>
      <c r="C99" s="6" t="s">
        <v>11</v>
      </c>
      <c r="D99" s="6">
        <v>13001</v>
      </c>
      <c r="E99" s="6">
        <v>8</v>
      </c>
      <c r="F99" s="6">
        <v>3</v>
      </c>
      <c r="G99" s="4">
        <v>9.2999954223632812</v>
      </c>
      <c r="H99" s="4">
        <v>13.699996948242188</v>
      </c>
      <c r="I99" s="1">
        <v>3</v>
      </c>
      <c r="J99" s="2">
        <v>5.2365509999617643E-2</v>
      </c>
      <c r="K99" s="10">
        <v>466</v>
      </c>
      <c r="L99" s="2">
        <v>0.10511133155825116</v>
      </c>
      <c r="M99" s="10">
        <f>VLOOKUP(B99,'Fam ranks'!$E$3:$H$35,4,0)</f>
        <v>10</v>
      </c>
      <c r="N99" s="2">
        <v>9.6917474999478753E-2</v>
      </c>
      <c r="O99" s="2">
        <v>9.6968653535598956E-2</v>
      </c>
      <c r="P99" s="2">
        <v>8.1426780226522E-3</v>
      </c>
      <c r="Q99" s="2">
        <v>-5.2694643022513324E-2</v>
      </c>
      <c r="R99" s="2">
        <v>-3.0185896397856779E-3</v>
      </c>
      <c r="S99" s="4">
        <v>-3.112954062703881</v>
      </c>
      <c r="T99" s="10">
        <v>344</v>
      </c>
      <c r="U99" s="10">
        <v>4</v>
      </c>
      <c r="V99" s="10">
        <v>18</v>
      </c>
      <c r="W99" s="28" t="s">
        <v>11</v>
      </c>
      <c r="X99" s="12">
        <f>IF(M99&lt;=$X$1,1,0)</f>
        <v>1</v>
      </c>
      <c r="Y99" s="12">
        <f>IF(V99&lt;=Y$1,1,0)</f>
        <v>0</v>
      </c>
      <c r="Z99" s="12">
        <f>IF(U99&lt;=Z$1,1,0)</f>
        <v>0</v>
      </c>
      <c r="AA99" s="20">
        <f>IF(I99=1,0,IF(I99=2,1,1+$AA$1))</f>
        <v>1.2</v>
      </c>
      <c r="AB99" s="12">
        <f>IF(T99&lt;=AB$1,1,0)</f>
        <v>0</v>
      </c>
      <c r="AC99" s="20">
        <f>SUM(X99:AB99)</f>
        <v>2.2000000000000002</v>
      </c>
    </row>
    <row r="100" spans="1:29" x14ac:dyDescent="0.25">
      <c r="A100" s="6" t="s">
        <v>41</v>
      </c>
      <c r="B100" s="6">
        <v>1302601</v>
      </c>
      <c r="C100" s="6" t="s">
        <v>11</v>
      </c>
      <c r="D100" s="6">
        <v>13001</v>
      </c>
      <c r="E100" s="6">
        <v>8</v>
      </c>
      <c r="F100" s="6">
        <v>2</v>
      </c>
      <c r="G100" s="4">
        <v>9.3499984741210937</v>
      </c>
      <c r="H100" s="4">
        <v>12.5</v>
      </c>
      <c r="I100" s="1">
        <v>3</v>
      </c>
      <c r="J100" s="2">
        <v>4.3828124999890861E-2</v>
      </c>
      <c r="K100" s="10">
        <v>488</v>
      </c>
      <c r="L100" s="2">
        <v>0.10511133155825116</v>
      </c>
      <c r="M100" s="10">
        <f>VLOOKUP(B100,'Fam ranks'!$E$3:$H$35,4,0)</f>
        <v>10</v>
      </c>
      <c r="N100" s="2">
        <v>9.6917474999478753E-2</v>
      </c>
      <c r="O100" s="2">
        <v>9.6968653535598956E-2</v>
      </c>
      <c r="P100" s="2">
        <v>8.1426780226522E-3</v>
      </c>
      <c r="Q100" s="2">
        <v>-6.1232028022240106E-2</v>
      </c>
      <c r="R100" s="2">
        <v>-4.299197389744696E-3</v>
      </c>
      <c r="S100" s="4">
        <v>-4.4335950154926946</v>
      </c>
      <c r="T100" s="10">
        <v>374</v>
      </c>
      <c r="U100" s="10">
        <v>5</v>
      </c>
      <c r="V100" s="10">
        <v>20</v>
      </c>
      <c r="W100" s="28" t="s">
        <v>11</v>
      </c>
      <c r="X100" s="12">
        <f>IF(M100&lt;=$X$1,1,0)</f>
        <v>1</v>
      </c>
      <c r="Y100" s="12">
        <f>IF(V100&lt;=Y$1,1,0)</f>
        <v>0</v>
      </c>
      <c r="Z100" s="12">
        <f>IF(U100&lt;=Z$1,1,0)</f>
        <v>0</v>
      </c>
      <c r="AA100" s="20">
        <f>IF(I100=1,0,IF(I100=2,1,1+$AA$1))</f>
        <v>1.2</v>
      </c>
      <c r="AB100" s="12">
        <f>IF(T100&lt;=AB$1,1,0)</f>
        <v>0</v>
      </c>
      <c r="AC100" s="20">
        <f>SUM(X100:AB100)</f>
        <v>2.2000000000000002</v>
      </c>
    </row>
    <row r="101" spans="1:29" x14ac:dyDescent="0.25">
      <c r="A101" s="6" t="s">
        <v>35</v>
      </c>
      <c r="B101" s="6">
        <v>4021021</v>
      </c>
      <c r="C101" s="6" t="s">
        <v>36</v>
      </c>
      <c r="D101" s="6">
        <v>4001</v>
      </c>
      <c r="E101" s="6">
        <v>8</v>
      </c>
      <c r="F101" s="6">
        <v>3</v>
      </c>
      <c r="G101" s="4">
        <v>12.099998474121094</v>
      </c>
      <c r="H101" s="4">
        <v>20.599990844726562</v>
      </c>
      <c r="I101" s="1">
        <v>2</v>
      </c>
      <c r="J101" s="2">
        <v>0.15404267999838339</v>
      </c>
      <c r="K101" s="10">
        <v>66</v>
      </c>
      <c r="L101" s="2">
        <v>0.10498249645195783</v>
      </c>
      <c r="M101" s="10">
        <f>VLOOKUP(B101,'Fam ranks'!$E$3:$H$35,4,0)</f>
        <v>11</v>
      </c>
      <c r="N101" s="2">
        <v>9.6917474999478753E-2</v>
      </c>
      <c r="O101" s="2">
        <v>9.6968653535598956E-2</v>
      </c>
      <c r="P101" s="2">
        <v>8.0138429163588709E-3</v>
      </c>
      <c r="Q101" s="2">
        <v>4.9111362082545768E-2</v>
      </c>
      <c r="R101" s="2">
        <v>1.2175010062197188E-2</v>
      </c>
      <c r="S101" s="4">
        <v>12.555614230249697</v>
      </c>
      <c r="T101" s="10">
        <v>91</v>
      </c>
      <c r="U101" s="10">
        <v>1</v>
      </c>
      <c r="V101" s="10">
        <v>3</v>
      </c>
      <c r="W101" s="28" t="s">
        <v>65</v>
      </c>
      <c r="X101" s="12">
        <f>IF(M101&lt;=$X$1,1,0)</f>
        <v>1</v>
      </c>
      <c r="Y101" s="12">
        <f>IF(V101&lt;=Y$1,1,0)</f>
        <v>1</v>
      </c>
      <c r="Z101" s="12">
        <f>IF(U101&lt;=Z$1,1,0)</f>
        <v>1</v>
      </c>
      <c r="AA101" s="20">
        <f>IF(I101=1,0,IF(I101=2,1,1+$AA$1))</f>
        <v>1</v>
      </c>
      <c r="AB101" s="12">
        <f>IF(T101&lt;=AB$1,1,0)</f>
        <v>1</v>
      </c>
      <c r="AC101" s="20">
        <f>SUM(X101:AB101)</f>
        <v>5</v>
      </c>
    </row>
    <row r="102" spans="1:29" x14ac:dyDescent="0.25">
      <c r="A102" s="6" t="s">
        <v>35</v>
      </c>
      <c r="B102" s="6">
        <v>4021021</v>
      </c>
      <c r="C102" s="6" t="s">
        <v>36</v>
      </c>
      <c r="D102" s="6">
        <v>4001</v>
      </c>
      <c r="E102" s="6">
        <v>8</v>
      </c>
      <c r="F102" s="6">
        <v>6</v>
      </c>
      <c r="G102" s="4">
        <v>10.599998474121094</v>
      </c>
      <c r="H102" s="4">
        <v>21</v>
      </c>
      <c r="I102" s="1">
        <v>3</v>
      </c>
      <c r="J102" s="2">
        <v>0.1402379999999539</v>
      </c>
      <c r="K102" s="10">
        <v>96</v>
      </c>
      <c r="L102" s="2">
        <v>0.10498249645195783</v>
      </c>
      <c r="M102" s="10">
        <f>VLOOKUP(B102,'Fam ranks'!$E$3:$H$35,4,0)</f>
        <v>11</v>
      </c>
      <c r="N102" s="2">
        <v>9.6917474999478753E-2</v>
      </c>
      <c r="O102" s="2">
        <v>9.6968653535598956E-2</v>
      </c>
      <c r="P102" s="2">
        <v>8.0138429163588709E-3</v>
      </c>
      <c r="Q102" s="2">
        <v>3.5306682084116275E-2</v>
      </c>
      <c r="R102" s="2">
        <v>1.0104308062432763E-2</v>
      </c>
      <c r="S102" s="4">
        <v>10.420179814833963</v>
      </c>
      <c r="T102" s="10">
        <v>117</v>
      </c>
      <c r="U102" s="10">
        <v>2</v>
      </c>
      <c r="V102" s="10">
        <v>4</v>
      </c>
      <c r="W102" s="28" t="s">
        <v>66</v>
      </c>
      <c r="X102" s="12">
        <f>IF(M102&lt;=$X$1,1,0)</f>
        <v>1</v>
      </c>
      <c r="Y102" s="12">
        <f>IF(V102&lt;=Y$1,1,0)</f>
        <v>1</v>
      </c>
      <c r="Z102" s="12">
        <f>IF(U102&lt;=Z$1,1,0)</f>
        <v>1</v>
      </c>
      <c r="AA102" s="20">
        <f>IF(I102=1,0,IF(I102=2,1,1+$AA$1))</f>
        <v>1.2</v>
      </c>
      <c r="AB102" s="12">
        <f>IF(T102&lt;=AB$1,1,0)</f>
        <v>0</v>
      </c>
      <c r="AC102" s="20">
        <f>SUM(X102:AB102)</f>
        <v>4.2</v>
      </c>
    </row>
    <row r="103" spans="1:29" x14ac:dyDescent="0.25">
      <c r="A103" s="6" t="s">
        <v>35</v>
      </c>
      <c r="B103" s="6">
        <v>4021021</v>
      </c>
      <c r="C103" s="6" t="s">
        <v>36</v>
      </c>
      <c r="D103" s="6">
        <v>4001</v>
      </c>
      <c r="E103" s="6">
        <v>8</v>
      </c>
      <c r="F103" s="6">
        <v>1</v>
      </c>
      <c r="G103" s="4">
        <v>10.149993896484375</v>
      </c>
      <c r="H103" s="4">
        <v>20</v>
      </c>
      <c r="I103" s="1">
        <v>3</v>
      </c>
      <c r="J103" s="2">
        <v>0.12179999999989377</v>
      </c>
      <c r="K103" s="10">
        <v>156</v>
      </c>
      <c r="L103" s="2">
        <v>0.10498249645195783</v>
      </c>
      <c r="M103" s="10">
        <f>VLOOKUP(B103,'Fam ranks'!$E$3:$H$35,4,0)</f>
        <v>11</v>
      </c>
      <c r="N103" s="2">
        <v>9.6917474999478753E-2</v>
      </c>
      <c r="O103" s="2">
        <v>9.6968653535598956E-2</v>
      </c>
      <c r="P103" s="2">
        <v>8.0138429163588709E-3</v>
      </c>
      <c r="Q103" s="2">
        <v>1.6868682084056147E-2</v>
      </c>
      <c r="R103" s="2">
        <v>7.3386080624237449E-3</v>
      </c>
      <c r="S103" s="4">
        <v>7.568020999414629</v>
      </c>
      <c r="T103" s="10">
        <v>156</v>
      </c>
      <c r="U103" s="10">
        <v>3</v>
      </c>
      <c r="V103" s="10">
        <v>7</v>
      </c>
      <c r="W103" s="28" t="s">
        <v>67</v>
      </c>
      <c r="X103" s="12">
        <f>IF(M103&lt;=$X$1,1,0)</f>
        <v>1</v>
      </c>
      <c r="Y103" s="12">
        <f>IF(V103&lt;=Y$1,1,0)</f>
        <v>0</v>
      </c>
      <c r="Z103" s="12">
        <f>IF(U103&lt;=Z$1,1,0)</f>
        <v>0</v>
      </c>
      <c r="AA103" s="20">
        <f>IF(I103=1,0,IF(I103=2,1,1+$AA$1))</f>
        <v>1.2</v>
      </c>
      <c r="AB103" s="12">
        <f>IF(T103&lt;=AB$1,1,0)</f>
        <v>0</v>
      </c>
      <c r="AC103" s="20">
        <f>SUM(X103:AB103)</f>
        <v>2.2000000000000002</v>
      </c>
    </row>
    <row r="104" spans="1:29" x14ac:dyDescent="0.25">
      <c r="A104" s="6" t="s">
        <v>35</v>
      </c>
      <c r="B104" s="6">
        <v>4021021</v>
      </c>
      <c r="C104" s="6" t="s">
        <v>36</v>
      </c>
      <c r="D104" s="6">
        <v>4001</v>
      </c>
      <c r="E104" s="6">
        <v>8</v>
      </c>
      <c r="F104" s="6">
        <v>4</v>
      </c>
      <c r="G104" s="4">
        <v>10.149993896484375</v>
      </c>
      <c r="H104" s="4">
        <v>19.099990844726563</v>
      </c>
      <c r="I104" s="1">
        <v>2</v>
      </c>
      <c r="J104" s="2">
        <v>0.11108464499920956</v>
      </c>
      <c r="K104" s="10">
        <v>205</v>
      </c>
      <c r="L104" s="2">
        <v>0.10498249645195783</v>
      </c>
      <c r="M104" s="10">
        <f>VLOOKUP(B104,'Fam ranks'!$E$3:$H$35,4,0)</f>
        <v>11</v>
      </c>
      <c r="N104" s="2">
        <v>9.6917474999478753E-2</v>
      </c>
      <c r="O104" s="2">
        <v>9.6968653535598956E-2</v>
      </c>
      <c r="P104" s="2">
        <v>8.0138429163588709E-3</v>
      </c>
      <c r="Q104" s="2">
        <v>6.1533270833719345E-3</v>
      </c>
      <c r="R104" s="2">
        <v>5.7313048123211127E-3</v>
      </c>
      <c r="S104" s="4">
        <v>5.9104716868292355</v>
      </c>
      <c r="T104" s="10">
        <v>169</v>
      </c>
      <c r="U104" s="10">
        <v>4</v>
      </c>
      <c r="V104" s="10">
        <v>10</v>
      </c>
      <c r="W104" s="28" t="s">
        <v>67</v>
      </c>
      <c r="X104" s="12">
        <f>IF(M104&lt;=$X$1,1,0)</f>
        <v>1</v>
      </c>
      <c r="Y104" s="12">
        <f>IF(V104&lt;=Y$1,1,0)</f>
        <v>0</v>
      </c>
      <c r="Z104" s="12">
        <f>IF(U104&lt;=Z$1,1,0)</f>
        <v>0</v>
      </c>
      <c r="AA104" s="20">
        <f>IF(I104=1,0,IF(I104=2,1,1+$AA$1))</f>
        <v>1</v>
      </c>
      <c r="AB104" s="12">
        <f>IF(T104&lt;=AB$1,1,0)</f>
        <v>0</v>
      </c>
      <c r="AC104" s="20">
        <f>SUM(X104:AB104)</f>
        <v>2</v>
      </c>
    </row>
    <row r="105" spans="1:29" x14ac:dyDescent="0.25">
      <c r="A105" s="6" t="s">
        <v>35</v>
      </c>
      <c r="B105" s="6">
        <v>4021021</v>
      </c>
      <c r="C105" s="6" t="s">
        <v>36</v>
      </c>
      <c r="D105" s="6">
        <v>4001</v>
      </c>
      <c r="E105" s="6">
        <v>8</v>
      </c>
      <c r="F105" s="6">
        <v>5</v>
      </c>
      <c r="G105" s="4">
        <v>10.349998474121094</v>
      </c>
      <c r="H105" s="4">
        <v>17.699996948242188</v>
      </c>
      <c r="I105" s="1">
        <v>2</v>
      </c>
      <c r="J105" s="2">
        <v>9.7276544999658654E-2</v>
      </c>
      <c r="K105" s="10">
        <v>286</v>
      </c>
      <c r="L105" s="2">
        <v>0.10498249645195783</v>
      </c>
      <c r="M105" s="10">
        <f>VLOOKUP(B105,'Fam ranks'!$E$3:$H$35,4,0)</f>
        <v>11</v>
      </c>
      <c r="N105" s="2">
        <v>9.6917474999478753E-2</v>
      </c>
      <c r="O105" s="2">
        <v>9.6968653535598956E-2</v>
      </c>
      <c r="P105" s="2">
        <v>8.0138429163588709E-3</v>
      </c>
      <c r="Q105" s="2">
        <v>-7.6547729161789702E-3</v>
      </c>
      <c r="R105" s="2">
        <v>3.6600898123884769E-3</v>
      </c>
      <c r="S105" s="4">
        <v>3.7745082342973766</v>
      </c>
      <c r="T105" s="10">
        <v>199</v>
      </c>
      <c r="U105" s="10">
        <v>5</v>
      </c>
      <c r="V105" s="10">
        <v>13</v>
      </c>
      <c r="W105" s="28" t="s">
        <v>67</v>
      </c>
      <c r="X105" s="12">
        <f>IF(M105&lt;=$X$1,1,0)</f>
        <v>1</v>
      </c>
      <c r="Y105" s="12">
        <f>IF(V105&lt;=Y$1,1,0)</f>
        <v>0</v>
      </c>
      <c r="Z105" s="12">
        <f>IF(U105&lt;=Z$1,1,0)</f>
        <v>0</v>
      </c>
      <c r="AA105" s="20">
        <f>IF(I105=1,0,IF(I105=2,1,1+$AA$1))</f>
        <v>1</v>
      </c>
      <c r="AB105" s="12">
        <f>IF(T105&lt;=AB$1,1,0)</f>
        <v>0</v>
      </c>
      <c r="AC105" s="20">
        <f>SUM(X105:AB105)</f>
        <v>2</v>
      </c>
    </row>
    <row r="106" spans="1:29" x14ac:dyDescent="0.25">
      <c r="A106" s="6" t="s">
        <v>42</v>
      </c>
      <c r="B106" s="6">
        <v>13021051</v>
      </c>
      <c r="C106" s="6" t="s">
        <v>11</v>
      </c>
      <c r="D106" s="6">
        <v>13001</v>
      </c>
      <c r="E106" s="6">
        <v>8</v>
      </c>
      <c r="F106" s="6">
        <v>1</v>
      </c>
      <c r="G106" s="4">
        <v>10.449996948242187</v>
      </c>
      <c r="H106" s="4">
        <v>20.199996948242187</v>
      </c>
      <c r="I106" s="1">
        <v>2</v>
      </c>
      <c r="J106" s="2">
        <v>0.12792053999874042</v>
      </c>
      <c r="K106" s="10">
        <v>133</v>
      </c>
      <c r="L106" s="2">
        <v>9.6586076755536043E-2</v>
      </c>
      <c r="M106" s="10">
        <f>VLOOKUP(B106,'Fam ranks'!$E$3:$H$35,4,0)</f>
        <v>16</v>
      </c>
      <c r="N106" s="2">
        <v>9.6917474999478753E-2</v>
      </c>
      <c r="O106" s="2">
        <v>9.6968653535598956E-2</v>
      </c>
      <c r="P106" s="2">
        <v>-3.8257678006291262E-4</v>
      </c>
      <c r="Q106" s="2">
        <v>3.1385641779324583E-2</v>
      </c>
      <c r="R106" s="2">
        <v>4.4783001988609392E-3</v>
      </c>
      <c r="S106" s="4">
        <v>4.6182967748612436</v>
      </c>
      <c r="T106" s="10">
        <v>188</v>
      </c>
      <c r="U106" s="10">
        <v>1</v>
      </c>
      <c r="V106" s="10">
        <v>6</v>
      </c>
      <c r="W106" s="28" t="s">
        <v>67</v>
      </c>
      <c r="X106" s="12">
        <f>IF(M106&lt;=$X$1,1,0)</f>
        <v>0</v>
      </c>
      <c r="Y106" s="12">
        <f>IF(V106&lt;=Y$1,1,0)</f>
        <v>0</v>
      </c>
      <c r="Z106" s="12">
        <f>IF(U106&lt;=Z$1,1,0)</f>
        <v>1</v>
      </c>
      <c r="AA106" s="20">
        <f>IF(I106=1,0,IF(I106=2,1,1+$AA$1))</f>
        <v>1</v>
      </c>
      <c r="AB106" s="12">
        <f>IF(T106&lt;=AB$1,1,0)</f>
        <v>0</v>
      </c>
      <c r="AC106" s="20">
        <f>SUM(X106:AB106)</f>
        <v>2</v>
      </c>
    </row>
    <row r="107" spans="1:29" x14ac:dyDescent="0.25">
      <c r="A107" s="6" t="s">
        <v>42</v>
      </c>
      <c r="B107" s="6">
        <v>13021051</v>
      </c>
      <c r="C107" s="6" t="s">
        <v>11</v>
      </c>
      <c r="D107" s="6">
        <v>13001</v>
      </c>
      <c r="E107" s="6">
        <v>8</v>
      </c>
      <c r="F107" s="6">
        <v>3</v>
      </c>
      <c r="G107" s="4">
        <v>10.299995422363281</v>
      </c>
      <c r="H107" s="4">
        <v>17</v>
      </c>
      <c r="I107" s="1">
        <v>1</v>
      </c>
      <c r="J107" s="2">
        <v>8.9300999999977648E-2</v>
      </c>
      <c r="K107" s="10">
        <v>317</v>
      </c>
      <c r="L107" s="2">
        <v>9.6586076755536043E-2</v>
      </c>
      <c r="M107" s="10">
        <f>VLOOKUP(B107,'Fam ranks'!$E$3:$H$35,4,0)</f>
        <v>16</v>
      </c>
      <c r="N107" s="2">
        <v>9.6917474999478753E-2</v>
      </c>
      <c r="O107" s="2">
        <v>9.6968653535598956E-2</v>
      </c>
      <c r="P107" s="2">
        <v>-3.8257678006291262E-4</v>
      </c>
      <c r="Q107" s="2">
        <v>-7.2338982194381923E-3</v>
      </c>
      <c r="R107" s="2">
        <v>-1.3146308009534763E-3</v>
      </c>
      <c r="S107" s="4">
        <v>-1.3557276016737216</v>
      </c>
      <c r="T107" s="10">
        <v>307</v>
      </c>
      <c r="U107" s="10">
        <v>2</v>
      </c>
      <c r="V107" s="10">
        <v>13</v>
      </c>
      <c r="W107" s="28" t="s">
        <v>11</v>
      </c>
      <c r="X107" s="12">
        <f>IF(M107&lt;=$X$1,1,0)</f>
        <v>0</v>
      </c>
      <c r="Y107" s="12">
        <f>IF(V107&lt;=Y$1,1,0)</f>
        <v>0</v>
      </c>
      <c r="Z107" s="12">
        <f>IF(U107&lt;=Z$1,1,0)</f>
        <v>1</v>
      </c>
      <c r="AA107" s="20">
        <f>IF(I107=1,0,IF(I107=2,1,1+$AA$1))</f>
        <v>0</v>
      </c>
      <c r="AB107" s="12">
        <f>IF(T107&lt;=AB$1,1,0)</f>
        <v>0</v>
      </c>
      <c r="AC107" s="20">
        <f>SUM(X107:AB107)</f>
        <v>1</v>
      </c>
    </row>
    <row r="108" spans="1:29" x14ac:dyDescent="0.25">
      <c r="A108" s="6" t="s">
        <v>42</v>
      </c>
      <c r="B108" s="6">
        <v>13021051</v>
      </c>
      <c r="C108" s="6" t="s">
        <v>11</v>
      </c>
      <c r="D108" s="6">
        <v>13001</v>
      </c>
      <c r="E108" s="6">
        <v>8</v>
      </c>
      <c r="F108" s="6">
        <v>2</v>
      </c>
      <c r="G108" s="4">
        <v>9.2999954223632812</v>
      </c>
      <c r="H108" s="4">
        <v>15.299995422363281</v>
      </c>
      <c r="I108" s="1">
        <v>1</v>
      </c>
      <c r="J108" s="2">
        <v>6.5311109999129258E-2</v>
      </c>
      <c r="K108" s="10">
        <v>423</v>
      </c>
      <c r="L108" s="2">
        <v>9.6586076755536043E-2</v>
      </c>
      <c r="M108" s="10">
        <f>VLOOKUP(B108,'Fam ranks'!$E$3:$H$35,4,0)</f>
        <v>16</v>
      </c>
      <c r="N108" s="2">
        <v>9.6917474999478753E-2</v>
      </c>
      <c r="O108" s="2">
        <v>9.6968653535598956E-2</v>
      </c>
      <c r="P108" s="2">
        <v>-3.8257678006291262E-4</v>
      </c>
      <c r="Q108" s="2">
        <v>-3.1223788220286583E-2</v>
      </c>
      <c r="R108" s="2">
        <v>-4.9131143010807355E-3</v>
      </c>
      <c r="S108" s="4">
        <v>-5.0667036428190082</v>
      </c>
      <c r="T108" s="10">
        <v>385</v>
      </c>
      <c r="U108" s="10">
        <v>3</v>
      </c>
      <c r="V108" s="10">
        <v>18</v>
      </c>
      <c r="W108" s="28" t="s">
        <v>11</v>
      </c>
      <c r="X108" s="12">
        <f>IF(M108&lt;=$X$1,1,0)</f>
        <v>0</v>
      </c>
      <c r="Y108" s="12">
        <f>IF(V108&lt;=Y$1,1,0)</f>
        <v>0</v>
      </c>
      <c r="Z108" s="12">
        <f>IF(U108&lt;=Z$1,1,0)</f>
        <v>0</v>
      </c>
      <c r="AA108" s="20">
        <f>IF(I108=1,0,IF(I108=2,1,1+$AA$1))</f>
        <v>0</v>
      </c>
      <c r="AB108" s="12">
        <f>IF(T108&lt;=AB$1,1,0)</f>
        <v>0</v>
      </c>
      <c r="AC108" s="20">
        <f>SUM(X108:AB108)</f>
        <v>0</v>
      </c>
    </row>
    <row r="109" spans="1:29" x14ac:dyDescent="0.25">
      <c r="A109" s="6" t="s">
        <v>21</v>
      </c>
      <c r="B109" s="6">
        <v>13027791</v>
      </c>
      <c r="C109" s="6" t="s">
        <v>22</v>
      </c>
      <c r="D109" s="6">
        <v>13001</v>
      </c>
      <c r="E109" s="6">
        <v>8</v>
      </c>
      <c r="F109" s="6">
        <v>5</v>
      </c>
      <c r="G109" s="4">
        <v>10.699996948242188</v>
      </c>
      <c r="H109" s="4">
        <v>16.699996948242188</v>
      </c>
      <c r="I109" s="1">
        <v>3</v>
      </c>
      <c r="J109" s="2">
        <v>8.9523689999623457E-2</v>
      </c>
      <c r="K109" s="10">
        <v>316</v>
      </c>
      <c r="L109" s="2">
        <v>8.3757013329441451E-2</v>
      </c>
      <c r="M109" s="10">
        <f>VLOOKUP(B109,'Fam ranks'!$E$3:$H$35,4,0)</f>
        <v>26</v>
      </c>
      <c r="N109" s="2">
        <v>9.6917474999478753E-2</v>
      </c>
      <c r="O109" s="2">
        <v>9.6968653535598956E-2</v>
      </c>
      <c r="P109" s="2">
        <v>-1.3211640206157504E-2</v>
      </c>
      <c r="Q109" s="2">
        <v>5.8178552063022082E-3</v>
      </c>
      <c r="R109" s="2">
        <v>-7.0543058427491711E-3</v>
      </c>
      <c r="S109" s="4">
        <v>-7.2748311805313532</v>
      </c>
      <c r="T109" s="10">
        <v>426</v>
      </c>
      <c r="U109" s="10">
        <v>1</v>
      </c>
      <c r="V109" s="10">
        <v>13</v>
      </c>
      <c r="W109" s="28" t="s">
        <v>11</v>
      </c>
      <c r="X109" s="12">
        <f>IF(M109&lt;=$X$1,1,0)</f>
        <v>0</v>
      </c>
      <c r="Y109" s="12">
        <f>IF(V109&lt;=Y$1,1,0)</f>
        <v>0</v>
      </c>
      <c r="Z109" s="12">
        <f>IF(U109&lt;=Z$1,1,0)</f>
        <v>1</v>
      </c>
      <c r="AA109" s="20">
        <f>IF(I109=1,0,IF(I109=2,1,1+$AA$1))</f>
        <v>1.2</v>
      </c>
      <c r="AB109" s="12">
        <f>IF(T109&lt;=AB$1,1,0)</f>
        <v>0</v>
      </c>
      <c r="AC109" s="20">
        <f>SUM(X109:AB109)</f>
        <v>2.2000000000000002</v>
      </c>
    </row>
    <row r="110" spans="1:29" x14ac:dyDescent="0.25">
      <c r="A110" s="6" t="s">
        <v>21</v>
      </c>
      <c r="B110" s="6">
        <v>13027791</v>
      </c>
      <c r="C110" s="6" t="s">
        <v>22</v>
      </c>
      <c r="D110" s="6">
        <v>13001</v>
      </c>
      <c r="E110" s="6">
        <v>8</v>
      </c>
      <c r="F110" s="6">
        <v>1</v>
      </c>
      <c r="G110" s="4">
        <v>10.25</v>
      </c>
      <c r="H110" s="4">
        <v>15.699996948242188</v>
      </c>
      <c r="I110" s="1">
        <v>1</v>
      </c>
      <c r="J110" s="2">
        <v>7.579567499942641E-2</v>
      </c>
      <c r="K110" s="10">
        <v>377</v>
      </c>
      <c r="L110" s="2">
        <v>8.3757013329441451E-2</v>
      </c>
      <c r="M110" s="10">
        <f>VLOOKUP(B110,'Fam ranks'!$E$3:$H$35,4,0)</f>
        <v>26</v>
      </c>
      <c r="N110" s="2">
        <v>9.6917474999478753E-2</v>
      </c>
      <c r="O110" s="2">
        <v>9.6968653535598956E-2</v>
      </c>
      <c r="P110" s="2">
        <v>-1.3211640206157504E-2</v>
      </c>
      <c r="Q110" s="2">
        <v>-7.9101597938948387E-3</v>
      </c>
      <c r="R110" s="2">
        <v>-9.1135080927787285E-3</v>
      </c>
      <c r="S110" s="4">
        <v>-9.3984063514226204</v>
      </c>
      <c r="T110" s="10">
        <v>457</v>
      </c>
      <c r="U110" s="10">
        <v>2</v>
      </c>
      <c r="V110" s="10">
        <v>17</v>
      </c>
      <c r="W110" s="28" t="s">
        <v>11</v>
      </c>
      <c r="X110" s="12">
        <f>IF(M110&lt;=$X$1,1,0)</f>
        <v>0</v>
      </c>
      <c r="Y110" s="12">
        <f>IF(V110&lt;=Y$1,1,0)</f>
        <v>0</v>
      </c>
      <c r="Z110" s="12">
        <f>IF(U110&lt;=Z$1,1,0)</f>
        <v>1</v>
      </c>
      <c r="AA110" s="20">
        <f>IF(I110=1,0,IF(I110=2,1,1+$AA$1))</f>
        <v>0</v>
      </c>
      <c r="AB110" s="12">
        <f>IF(T110&lt;=AB$1,1,0)</f>
        <v>0</v>
      </c>
      <c r="AC110" s="20">
        <f>SUM(X110:AB110)</f>
        <v>1</v>
      </c>
    </row>
    <row r="111" spans="1:29" x14ac:dyDescent="0.25">
      <c r="A111" s="6" t="s">
        <v>21</v>
      </c>
      <c r="B111" s="6">
        <v>13027791</v>
      </c>
      <c r="C111" s="6" t="s">
        <v>22</v>
      </c>
      <c r="D111" s="6">
        <v>13001</v>
      </c>
      <c r="E111" s="6">
        <v>8</v>
      </c>
      <c r="F111" s="6">
        <v>4</v>
      </c>
      <c r="G111" s="4">
        <v>10.599998474121094</v>
      </c>
      <c r="H111" s="4">
        <v>14.799995422363281</v>
      </c>
      <c r="I111" s="1">
        <v>1</v>
      </c>
      <c r="J111" s="2">
        <v>6.9654719999562076E-2</v>
      </c>
      <c r="K111" s="10">
        <v>408</v>
      </c>
      <c r="L111" s="2">
        <v>8.3757013329441451E-2</v>
      </c>
      <c r="M111" s="10">
        <f>VLOOKUP(B111,'Fam ranks'!$E$3:$H$35,4,0)</f>
        <v>26</v>
      </c>
      <c r="N111" s="2">
        <v>9.6917474999478753E-2</v>
      </c>
      <c r="O111" s="2">
        <v>9.6968653535598956E-2</v>
      </c>
      <c r="P111" s="2">
        <v>-1.3211640206157504E-2</v>
      </c>
      <c r="Q111" s="2">
        <v>-1.4051114793759173E-2</v>
      </c>
      <c r="R111" s="2">
        <v>-1.0034651342758378E-2</v>
      </c>
      <c r="S111" s="4">
        <v>-10.348345549703312</v>
      </c>
      <c r="T111" s="10">
        <v>465</v>
      </c>
      <c r="U111" s="10">
        <v>3</v>
      </c>
      <c r="V111" s="10">
        <v>19</v>
      </c>
      <c r="W111" s="28" t="s">
        <v>11</v>
      </c>
      <c r="X111" s="12">
        <f>IF(M111&lt;=$X$1,1,0)</f>
        <v>0</v>
      </c>
      <c r="Y111" s="12">
        <f>IF(V111&lt;=Y$1,1,0)</f>
        <v>0</v>
      </c>
      <c r="Z111" s="12">
        <f>IF(U111&lt;=Z$1,1,0)</f>
        <v>0</v>
      </c>
      <c r="AA111" s="20">
        <f>IF(I111=1,0,IF(I111=2,1,1+$AA$1))</f>
        <v>0</v>
      </c>
      <c r="AB111" s="12">
        <f>IF(T111&lt;=AB$1,1,0)</f>
        <v>0</v>
      </c>
      <c r="AC111" s="20">
        <f>SUM(X111:AB111)</f>
        <v>0</v>
      </c>
    </row>
    <row r="112" spans="1:29" x14ac:dyDescent="0.25">
      <c r="A112" s="6" t="s">
        <v>21</v>
      </c>
      <c r="B112" s="6">
        <v>13027791</v>
      </c>
      <c r="C112" s="6" t="s">
        <v>22</v>
      </c>
      <c r="D112" s="6">
        <v>13001</v>
      </c>
      <c r="E112" s="6">
        <v>8</v>
      </c>
      <c r="F112" s="6">
        <v>6</v>
      </c>
      <c r="G112" s="4">
        <v>9.6999969482421875</v>
      </c>
      <c r="H112" s="4">
        <v>15.299995422363281</v>
      </c>
      <c r="I112" s="1">
        <v>3</v>
      </c>
      <c r="J112" s="2">
        <v>6.8120189999717695E-2</v>
      </c>
      <c r="K112" s="10">
        <v>411</v>
      </c>
      <c r="L112" s="2">
        <v>8.3757013329441451E-2</v>
      </c>
      <c r="M112" s="10">
        <f>VLOOKUP(B112,'Fam ranks'!$E$3:$H$35,4,0)</f>
        <v>26</v>
      </c>
      <c r="N112" s="2">
        <v>9.6917474999478753E-2</v>
      </c>
      <c r="O112" s="2">
        <v>9.6968653535598956E-2</v>
      </c>
      <c r="P112" s="2">
        <v>-1.3211640206157504E-2</v>
      </c>
      <c r="Q112" s="2">
        <v>-1.5585644793603554E-2</v>
      </c>
      <c r="R112" s="2">
        <v>-1.0264830842735035E-2</v>
      </c>
      <c r="S112" s="4">
        <v>-10.585720713309305</v>
      </c>
      <c r="T112" s="10">
        <v>468</v>
      </c>
      <c r="U112" s="10">
        <v>4</v>
      </c>
      <c r="V112" s="10">
        <v>20</v>
      </c>
      <c r="W112" s="28" t="s">
        <v>11</v>
      </c>
      <c r="X112" s="12">
        <f>IF(M112&lt;=$X$1,1,0)</f>
        <v>0</v>
      </c>
      <c r="Y112" s="12">
        <f>IF(V112&lt;=Y$1,1,0)</f>
        <v>0</v>
      </c>
      <c r="Z112" s="12">
        <f>IF(U112&lt;=Z$1,1,0)</f>
        <v>0</v>
      </c>
      <c r="AA112" s="20">
        <f>IF(I112=1,0,IF(I112=2,1,1+$AA$1))</f>
        <v>1.2</v>
      </c>
      <c r="AB112" s="12">
        <f>IF(T112&lt;=AB$1,1,0)</f>
        <v>0</v>
      </c>
      <c r="AC112" s="20">
        <f>SUM(X112:AB112)</f>
        <v>1.2</v>
      </c>
    </row>
    <row r="113" spans="1:29" x14ac:dyDescent="0.25">
      <c r="A113" s="6" t="s">
        <v>21</v>
      </c>
      <c r="B113" s="6">
        <v>13027791</v>
      </c>
      <c r="C113" s="6" t="s">
        <v>22</v>
      </c>
      <c r="D113" s="6">
        <v>13001</v>
      </c>
      <c r="E113" s="6">
        <v>8</v>
      </c>
      <c r="F113" s="6">
        <v>3</v>
      </c>
      <c r="G113" s="4">
        <v>9.5</v>
      </c>
      <c r="H113" s="4">
        <v>14.5</v>
      </c>
      <c r="I113" s="1">
        <v>3</v>
      </c>
      <c r="J113" s="2">
        <v>5.9921249999661086E-2</v>
      </c>
      <c r="K113" s="10">
        <v>438</v>
      </c>
      <c r="L113" s="2">
        <v>8.3757013329441451E-2</v>
      </c>
      <c r="M113" s="10">
        <f>VLOOKUP(B113,'Fam ranks'!$E$3:$H$35,4,0)</f>
        <v>26</v>
      </c>
      <c r="N113" s="2">
        <v>9.6917474999478753E-2</v>
      </c>
      <c r="O113" s="2">
        <v>9.6968653535598956E-2</v>
      </c>
      <c r="P113" s="2">
        <v>-1.3211640206157504E-2</v>
      </c>
      <c r="Q113" s="2">
        <v>-2.3784584793660163E-2</v>
      </c>
      <c r="R113" s="2">
        <v>-1.1494671842743526E-2</v>
      </c>
      <c r="S113" s="4">
        <v>-11.854007891863347</v>
      </c>
      <c r="T113" s="10">
        <v>486</v>
      </c>
      <c r="U113" s="10">
        <v>5</v>
      </c>
      <c r="V113" s="10">
        <v>21</v>
      </c>
      <c r="W113" s="28" t="s">
        <v>11</v>
      </c>
      <c r="X113" s="12">
        <f>IF(M113&lt;=$X$1,1,0)</f>
        <v>0</v>
      </c>
      <c r="Y113" s="12">
        <f>IF(V113&lt;=Y$1,1,0)</f>
        <v>0</v>
      </c>
      <c r="Z113" s="12">
        <f>IF(U113&lt;=Z$1,1,0)</f>
        <v>0</v>
      </c>
      <c r="AA113" s="20">
        <f>IF(I113=1,0,IF(I113=2,1,1+$AA$1))</f>
        <v>1.2</v>
      </c>
      <c r="AB113" s="12">
        <f>IF(T113&lt;=AB$1,1,0)</f>
        <v>0</v>
      </c>
      <c r="AC113" s="20">
        <f>SUM(X113:AB113)</f>
        <v>1.2</v>
      </c>
    </row>
    <row r="114" spans="1:29" x14ac:dyDescent="0.25">
      <c r="A114" s="6" t="s">
        <v>21</v>
      </c>
      <c r="B114" s="6">
        <v>13027791</v>
      </c>
      <c r="C114" s="6" t="s">
        <v>22</v>
      </c>
      <c r="D114" s="6">
        <v>13001</v>
      </c>
      <c r="E114" s="6">
        <v>8</v>
      </c>
      <c r="F114" s="6">
        <v>2</v>
      </c>
      <c r="G114" s="4">
        <v>8.9499969482421875</v>
      </c>
      <c r="H114" s="4">
        <v>14.299995422363281</v>
      </c>
      <c r="I114" s="1">
        <v>1</v>
      </c>
      <c r="J114" s="2">
        <v>5.490556499989907E-2</v>
      </c>
      <c r="K114" s="10">
        <v>456</v>
      </c>
      <c r="L114" s="2">
        <v>8.3757013329441451E-2</v>
      </c>
      <c r="M114" s="10">
        <f>VLOOKUP(B114,'Fam ranks'!$E$3:$H$35,4,0)</f>
        <v>26</v>
      </c>
      <c r="N114" s="2">
        <v>9.6917474999478753E-2</v>
      </c>
      <c r="O114" s="2">
        <v>9.6968653535598956E-2</v>
      </c>
      <c r="P114" s="2">
        <v>-1.3211640206157504E-2</v>
      </c>
      <c r="Q114" s="2">
        <v>-2.8800269793422165E-2</v>
      </c>
      <c r="R114" s="2">
        <v>-1.2247024592707826E-2</v>
      </c>
      <c r="S114" s="4">
        <v>-12.629880013969382</v>
      </c>
      <c r="T114" s="10">
        <v>493</v>
      </c>
      <c r="U114" s="10">
        <v>6</v>
      </c>
      <c r="V114" s="10">
        <v>22</v>
      </c>
      <c r="W114" s="28" t="s">
        <v>11</v>
      </c>
      <c r="X114" s="12">
        <f>IF(M114&lt;=$X$1,1,0)</f>
        <v>0</v>
      </c>
      <c r="Y114" s="12">
        <f>IF(V114&lt;=Y$1,1,0)</f>
        <v>0</v>
      </c>
      <c r="Z114" s="12">
        <f>IF(U114&lt;=Z$1,1,0)</f>
        <v>0</v>
      </c>
      <c r="AA114" s="20">
        <f>IF(I114=1,0,IF(I114=2,1,1+$AA$1))</f>
        <v>0</v>
      </c>
      <c r="AB114" s="12">
        <f>IF(T114&lt;=AB$1,1,0)</f>
        <v>0</v>
      </c>
      <c r="AC114" s="20">
        <f>SUM(X114:AB114)</f>
        <v>0</v>
      </c>
    </row>
    <row r="115" spans="1:29" x14ac:dyDescent="0.25">
      <c r="A115" s="6" t="s">
        <v>43</v>
      </c>
      <c r="B115" s="6">
        <v>13072881</v>
      </c>
      <c r="C115" s="6" t="s">
        <v>11</v>
      </c>
      <c r="D115" s="6">
        <v>13001</v>
      </c>
      <c r="E115" s="6">
        <v>8</v>
      </c>
      <c r="F115" s="6">
        <v>5</v>
      </c>
      <c r="G115" s="4">
        <v>10.699996948242188</v>
      </c>
      <c r="H115" s="4">
        <v>19.399993896484375</v>
      </c>
      <c r="I115" s="1">
        <v>2</v>
      </c>
      <c r="J115" s="2">
        <v>0.1208115599993107</v>
      </c>
      <c r="K115" s="10">
        <v>164</v>
      </c>
      <c r="L115" s="2">
        <v>9.9731719532208468E-2</v>
      </c>
      <c r="M115" s="10">
        <f>VLOOKUP(B115,'Fam ranks'!$E$3:$H$35,4,0)</f>
        <v>13</v>
      </c>
      <c r="N115" s="2">
        <v>9.6917474999478753E-2</v>
      </c>
      <c r="O115" s="2">
        <v>9.6968653535598956E-2</v>
      </c>
      <c r="P115" s="2">
        <v>2.7630659966095122E-3</v>
      </c>
      <c r="Q115" s="2">
        <v>2.1131019003222437E-2</v>
      </c>
      <c r="R115" s="2">
        <v>4.8274924484490722E-3</v>
      </c>
      <c r="S115" s="4">
        <v>4.9784051571643326</v>
      </c>
      <c r="T115" s="10">
        <v>184</v>
      </c>
      <c r="U115" s="10">
        <v>1</v>
      </c>
      <c r="V115" s="10">
        <v>3</v>
      </c>
      <c r="W115" s="28" t="s">
        <v>67</v>
      </c>
      <c r="X115" s="12">
        <f>IF(M115&lt;=$X$1,1,0)</f>
        <v>0</v>
      </c>
      <c r="Y115" s="12">
        <f>IF(V115&lt;=Y$1,1,0)</f>
        <v>1</v>
      </c>
      <c r="Z115" s="12">
        <f>IF(U115&lt;=Z$1,1,0)</f>
        <v>1</v>
      </c>
      <c r="AA115" s="20">
        <f>IF(I115=1,0,IF(I115=2,1,1+$AA$1))</f>
        <v>1</v>
      </c>
      <c r="AB115" s="12">
        <f>IF(T115&lt;=AB$1,1,0)</f>
        <v>0</v>
      </c>
      <c r="AC115" s="20">
        <f>SUM(X115:AB115)</f>
        <v>3</v>
      </c>
    </row>
    <row r="116" spans="1:29" x14ac:dyDescent="0.25">
      <c r="A116" s="6" t="s">
        <v>43</v>
      </c>
      <c r="B116" s="6">
        <v>13072881</v>
      </c>
      <c r="C116" s="6" t="s">
        <v>11</v>
      </c>
      <c r="D116" s="6">
        <v>13001</v>
      </c>
      <c r="E116" s="6">
        <v>8</v>
      </c>
      <c r="F116" s="6">
        <v>1</v>
      </c>
      <c r="G116" s="4">
        <v>10.599998474121094</v>
      </c>
      <c r="H116" s="4">
        <v>17.899993896484375</v>
      </c>
      <c r="I116" s="1">
        <v>3</v>
      </c>
      <c r="J116" s="2">
        <v>0.10189037999953143</v>
      </c>
      <c r="K116" s="10">
        <v>250</v>
      </c>
      <c r="L116" s="2">
        <v>9.9731719532208468E-2</v>
      </c>
      <c r="M116" s="10">
        <f>VLOOKUP(B116,'Fam ranks'!$E$3:$H$35,4,0)</f>
        <v>13</v>
      </c>
      <c r="N116" s="2">
        <v>9.6917474999478753E-2</v>
      </c>
      <c r="O116" s="2">
        <v>9.6968653535598956E-2</v>
      </c>
      <c r="P116" s="2">
        <v>2.7630659966095122E-3</v>
      </c>
      <c r="Q116" s="2">
        <v>2.2098390034431675E-3</v>
      </c>
      <c r="R116" s="2">
        <v>1.9893154484821826E-3</v>
      </c>
      <c r="S116" s="4">
        <v>2.0515036312759243</v>
      </c>
      <c r="T116" s="10">
        <v>233</v>
      </c>
      <c r="U116" s="10">
        <v>2</v>
      </c>
      <c r="V116" s="10">
        <v>4</v>
      </c>
      <c r="W116" s="28" t="s">
        <v>11</v>
      </c>
      <c r="X116" s="12">
        <f>IF(M116&lt;=$X$1,1,0)</f>
        <v>0</v>
      </c>
      <c r="Y116" s="12">
        <f>IF(V116&lt;=Y$1,1,0)</f>
        <v>1</v>
      </c>
      <c r="Z116" s="12">
        <f>IF(U116&lt;=Z$1,1,0)</f>
        <v>1</v>
      </c>
      <c r="AA116" s="20">
        <f>IF(I116=1,0,IF(I116=2,1,1+$AA$1))</f>
        <v>1.2</v>
      </c>
      <c r="AB116" s="12">
        <f>IF(T116&lt;=AB$1,1,0)</f>
        <v>0</v>
      </c>
      <c r="AC116" s="20">
        <f>SUM(X116:AB116)</f>
        <v>3.2</v>
      </c>
    </row>
    <row r="117" spans="1:29" x14ac:dyDescent="0.25">
      <c r="A117" s="6" t="s">
        <v>43</v>
      </c>
      <c r="B117" s="6">
        <v>13072881</v>
      </c>
      <c r="C117" s="6" t="s">
        <v>11</v>
      </c>
      <c r="D117" s="6">
        <v>13001</v>
      </c>
      <c r="E117" s="6">
        <v>8</v>
      </c>
      <c r="F117" s="6">
        <v>6</v>
      </c>
      <c r="G117" s="4">
        <v>8.6999969482421875</v>
      </c>
      <c r="H117" s="4">
        <v>19.699996948242188</v>
      </c>
      <c r="I117" s="1">
        <v>2</v>
      </c>
      <c r="J117" s="2">
        <v>0.10129148999931203</v>
      </c>
      <c r="K117" s="10">
        <v>254</v>
      </c>
      <c r="L117" s="2">
        <v>9.9731719532208468E-2</v>
      </c>
      <c r="M117" s="10">
        <f>VLOOKUP(B117,'Fam ranks'!$E$3:$H$35,4,0)</f>
        <v>13</v>
      </c>
      <c r="N117" s="2">
        <v>9.6917474999478753E-2</v>
      </c>
      <c r="O117" s="2">
        <v>9.6968653535598956E-2</v>
      </c>
      <c r="P117" s="2">
        <v>2.7630659966095122E-3</v>
      </c>
      <c r="Q117" s="2">
        <v>1.6109490032237689E-3</v>
      </c>
      <c r="R117" s="2">
        <v>1.8994819484492726E-3</v>
      </c>
      <c r="S117" s="4">
        <v>1.9588618375029185</v>
      </c>
      <c r="T117" s="10">
        <v>235</v>
      </c>
      <c r="U117" s="10">
        <v>3</v>
      </c>
      <c r="V117" s="10">
        <v>5</v>
      </c>
      <c r="W117" s="28" t="s">
        <v>11</v>
      </c>
      <c r="X117" s="12">
        <f>IF(M117&lt;=$X$1,1,0)</f>
        <v>0</v>
      </c>
      <c r="Y117" s="12">
        <f>IF(V117&lt;=Y$1,1,0)</f>
        <v>1</v>
      </c>
      <c r="Z117" s="12">
        <f>IF(U117&lt;=Z$1,1,0)</f>
        <v>0</v>
      </c>
      <c r="AA117" s="20">
        <f>IF(I117=1,0,IF(I117=2,1,1+$AA$1))</f>
        <v>1</v>
      </c>
      <c r="AB117" s="12">
        <f>IF(T117&lt;=AB$1,1,0)</f>
        <v>0</v>
      </c>
      <c r="AC117" s="20">
        <f>SUM(X117:AB117)</f>
        <v>2</v>
      </c>
    </row>
    <row r="118" spans="1:29" x14ac:dyDescent="0.25">
      <c r="A118" s="6" t="s">
        <v>43</v>
      </c>
      <c r="B118" s="6">
        <v>13072881</v>
      </c>
      <c r="C118" s="6" t="s">
        <v>11</v>
      </c>
      <c r="D118" s="6">
        <v>13001</v>
      </c>
      <c r="E118" s="6">
        <v>8</v>
      </c>
      <c r="F118" s="6">
        <v>2</v>
      </c>
      <c r="G118" s="4">
        <v>10.299995422363281</v>
      </c>
      <c r="H118" s="4">
        <v>16.899993896484375</v>
      </c>
      <c r="I118" s="1">
        <v>2</v>
      </c>
      <c r="J118" s="2">
        <v>8.8253489999260637E-2</v>
      </c>
      <c r="K118" s="10">
        <v>322</v>
      </c>
      <c r="L118" s="2">
        <v>9.9731719532208468E-2</v>
      </c>
      <c r="M118" s="10">
        <f>VLOOKUP(B118,'Fam ranks'!$E$3:$H$35,4,0)</f>
        <v>13</v>
      </c>
      <c r="N118" s="2">
        <v>9.6917474999478753E-2</v>
      </c>
      <c r="O118" s="2">
        <v>9.6968653535598956E-2</v>
      </c>
      <c r="P118" s="2">
        <v>2.7630659966095122E-3</v>
      </c>
      <c r="Q118" s="2">
        <v>-1.1427050996827628E-2</v>
      </c>
      <c r="R118" s="2">
        <v>-5.6218051558437013E-5</v>
      </c>
      <c r="S118" s="4">
        <v>-5.7975489509915018E-2</v>
      </c>
      <c r="T118" s="10">
        <v>282</v>
      </c>
      <c r="U118" s="10">
        <v>4</v>
      </c>
      <c r="V118" s="10">
        <v>7</v>
      </c>
      <c r="W118" s="28" t="s">
        <v>11</v>
      </c>
      <c r="X118" s="12">
        <f>IF(M118&lt;=$X$1,1,0)</f>
        <v>0</v>
      </c>
      <c r="Y118" s="12">
        <f>IF(V118&lt;=Y$1,1,0)</f>
        <v>0</v>
      </c>
      <c r="Z118" s="12">
        <f>IF(U118&lt;=Z$1,1,0)</f>
        <v>0</v>
      </c>
      <c r="AA118" s="20">
        <f>IF(I118=1,0,IF(I118=2,1,1+$AA$1))</f>
        <v>1</v>
      </c>
      <c r="AB118" s="12">
        <f>IF(T118&lt;=AB$1,1,0)</f>
        <v>0</v>
      </c>
      <c r="AC118" s="20">
        <f>SUM(X118:AB118)</f>
        <v>1</v>
      </c>
    </row>
    <row r="119" spans="1:29" x14ac:dyDescent="0.25">
      <c r="A119" s="6" t="s">
        <v>43</v>
      </c>
      <c r="B119" s="6">
        <v>13072881</v>
      </c>
      <c r="C119" s="6" t="s">
        <v>11</v>
      </c>
      <c r="D119" s="6">
        <v>13001</v>
      </c>
      <c r="E119" s="6">
        <v>8</v>
      </c>
      <c r="F119" s="6">
        <v>4</v>
      </c>
      <c r="G119" s="4">
        <v>9.8499984741210937</v>
      </c>
      <c r="H119" s="4">
        <v>17</v>
      </c>
      <c r="I119" s="1">
        <v>3</v>
      </c>
      <c r="J119" s="2">
        <v>8.5399499999766704E-2</v>
      </c>
      <c r="K119" s="10">
        <v>332</v>
      </c>
      <c r="L119" s="2">
        <v>9.9731719532208468E-2</v>
      </c>
      <c r="M119" s="10">
        <f>VLOOKUP(B119,'Fam ranks'!$E$3:$H$35,4,0)</f>
        <v>13</v>
      </c>
      <c r="N119" s="2">
        <v>9.6917474999478753E-2</v>
      </c>
      <c r="O119" s="2">
        <v>9.6968653535598956E-2</v>
      </c>
      <c r="P119" s="2">
        <v>2.7630659966095122E-3</v>
      </c>
      <c r="Q119" s="2">
        <v>-1.4281040996321562E-2</v>
      </c>
      <c r="R119" s="2">
        <v>-4.8431655148252701E-4</v>
      </c>
      <c r="S119" s="4">
        <v>-0.4994568180785614</v>
      </c>
      <c r="T119" s="10">
        <v>292</v>
      </c>
      <c r="U119" s="10">
        <v>5</v>
      </c>
      <c r="V119" s="10">
        <v>8</v>
      </c>
      <c r="W119" s="28" t="s">
        <v>11</v>
      </c>
      <c r="X119" s="12">
        <f>IF(M119&lt;=$X$1,1,0)</f>
        <v>0</v>
      </c>
      <c r="Y119" s="12">
        <f>IF(V119&lt;=Y$1,1,0)</f>
        <v>0</v>
      </c>
      <c r="Z119" s="12">
        <f>IF(U119&lt;=Z$1,1,0)</f>
        <v>0</v>
      </c>
      <c r="AA119" s="20">
        <f>IF(I119=1,0,IF(I119=2,1,1+$AA$1))</f>
        <v>1.2</v>
      </c>
      <c r="AB119" s="12">
        <f>IF(T119&lt;=AB$1,1,0)</f>
        <v>0</v>
      </c>
      <c r="AC119" s="20">
        <f>SUM(X119:AB119)</f>
        <v>1.2</v>
      </c>
    </row>
    <row r="120" spans="1:29" x14ac:dyDescent="0.25">
      <c r="A120" s="6" t="s">
        <v>31</v>
      </c>
      <c r="B120" s="6">
        <v>13077601</v>
      </c>
      <c r="C120" s="6" t="s">
        <v>11</v>
      </c>
      <c r="D120" s="6">
        <v>13001</v>
      </c>
      <c r="E120" s="6">
        <v>8</v>
      </c>
      <c r="F120" s="6">
        <v>4</v>
      </c>
      <c r="G120" s="4">
        <v>11.5</v>
      </c>
      <c r="H120" s="4">
        <v>23.199996948242188</v>
      </c>
      <c r="I120" s="1">
        <v>3</v>
      </c>
      <c r="J120" s="2">
        <v>0.18569279999974242</v>
      </c>
      <c r="K120" s="10">
        <v>24</v>
      </c>
      <c r="L120" s="2">
        <v>0.12108554345769552</v>
      </c>
      <c r="M120" s="10">
        <f>VLOOKUP(B120,'Fam ranks'!$E$3:$H$35,4,0)</f>
        <v>5</v>
      </c>
      <c r="N120" s="2">
        <v>9.6917474999478753E-2</v>
      </c>
      <c r="O120" s="2">
        <v>9.6968653535598956E-2</v>
      </c>
      <c r="P120" s="2">
        <v>2.4116889922096568E-2</v>
      </c>
      <c r="Q120" s="2">
        <v>6.4658435078167098E-2</v>
      </c>
      <c r="R120" s="2">
        <v>2.4168899214983004E-2</v>
      </c>
      <c r="S120" s="4">
        <v>24.924445512807047</v>
      </c>
      <c r="T120" s="10">
        <v>17</v>
      </c>
      <c r="U120" s="10">
        <v>1</v>
      </c>
      <c r="V120" s="10">
        <v>1</v>
      </c>
      <c r="W120" s="28" t="s">
        <v>64</v>
      </c>
      <c r="X120" s="12">
        <f>IF(M120&lt;=$X$1,1,0)</f>
        <v>1</v>
      </c>
      <c r="Y120" s="12">
        <f>IF(V120&lt;=Y$1,1,0)</f>
        <v>1</v>
      </c>
      <c r="Z120" s="12">
        <f>IF(U120&lt;=Z$1,1,0)</f>
        <v>1</v>
      </c>
      <c r="AA120" s="20">
        <f>IF(I120=1,0,IF(I120=2,1,1+$AA$1))</f>
        <v>1.2</v>
      </c>
      <c r="AB120" s="12">
        <f>IF(T120&lt;=AB$1,1,0)</f>
        <v>1</v>
      </c>
      <c r="AC120" s="20">
        <f>SUM(X120:AB120)</f>
        <v>5.2</v>
      </c>
    </row>
    <row r="121" spans="1:29" x14ac:dyDescent="0.25">
      <c r="A121" s="6" t="s">
        <v>31</v>
      </c>
      <c r="B121" s="6">
        <v>13077601</v>
      </c>
      <c r="C121" s="6" t="s">
        <v>11</v>
      </c>
      <c r="D121" s="6">
        <v>13001</v>
      </c>
      <c r="E121" s="6">
        <v>8</v>
      </c>
      <c r="F121" s="6">
        <v>2</v>
      </c>
      <c r="G121" s="4">
        <v>10.799995422363281</v>
      </c>
      <c r="H121" s="4">
        <v>23</v>
      </c>
      <c r="I121" s="1">
        <v>3</v>
      </c>
      <c r="J121" s="2">
        <v>0.17139599999973143</v>
      </c>
      <c r="K121" s="10">
        <v>41</v>
      </c>
      <c r="L121" s="2">
        <v>0.12108554345769552</v>
      </c>
      <c r="M121" s="10">
        <f>VLOOKUP(B121,'Fam ranks'!$E$3:$H$35,4,0)</f>
        <v>5</v>
      </c>
      <c r="N121" s="2">
        <v>9.6917474999478753E-2</v>
      </c>
      <c r="O121" s="2">
        <v>9.6968653535598956E-2</v>
      </c>
      <c r="P121" s="2">
        <v>2.4116889922096568E-2</v>
      </c>
      <c r="Q121" s="2">
        <v>5.0361635078156108E-2</v>
      </c>
      <c r="R121" s="2">
        <v>2.2024379214981356E-2</v>
      </c>
      <c r="S121" s="4">
        <v>22.712885465503351</v>
      </c>
      <c r="T121" s="10">
        <v>21</v>
      </c>
      <c r="U121" s="10">
        <v>2</v>
      </c>
      <c r="V121" s="10">
        <v>2</v>
      </c>
      <c r="W121" s="28" t="s">
        <v>64</v>
      </c>
      <c r="X121" s="12">
        <f>IF(M121&lt;=$X$1,1,0)</f>
        <v>1</v>
      </c>
      <c r="Y121" s="12">
        <f>IF(V121&lt;=Y$1,1,0)</f>
        <v>1</v>
      </c>
      <c r="Z121" s="12">
        <f>IF(U121&lt;=Z$1,1,0)</f>
        <v>1</v>
      </c>
      <c r="AA121" s="20">
        <f>IF(I121=1,0,IF(I121=2,1,1+$AA$1))</f>
        <v>1.2</v>
      </c>
      <c r="AB121" s="12">
        <f>IF(T121&lt;=AB$1,1,0)</f>
        <v>1</v>
      </c>
      <c r="AC121" s="20">
        <f>SUM(X121:AB121)</f>
        <v>5.2</v>
      </c>
    </row>
    <row r="122" spans="1:29" x14ac:dyDescent="0.25">
      <c r="A122" s="6" t="s">
        <v>31</v>
      </c>
      <c r="B122" s="6">
        <v>13077601</v>
      </c>
      <c r="C122" s="6" t="s">
        <v>11</v>
      </c>
      <c r="D122" s="6">
        <v>13001</v>
      </c>
      <c r="E122" s="6">
        <v>8</v>
      </c>
      <c r="F122" s="6">
        <v>6</v>
      </c>
      <c r="G122" s="4">
        <v>10.549995422363281</v>
      </c>
      <c r="H122" s="4">
        <v>20.899993896484375</v>
      </c>
      <c r="I122" s="1">
        <v>3</v>
      </c>
      <c r="J122" s="2">
        <v>0.13825036499838461</v>
      </c>
      <c r="K122" s="10">
        <v>99</v>
      </c>
      <c r="L122" s="2">
        <v>0.12108554345769552</v>
      </c>
      <c r="M122" s="10">
        <f>VLOOKUP(B122,'Fam ranks'!$E$3:$H$35,4,0)</f>
        <v>5</v>
      </c>
      <c r="N122" s="2">
        <v>9.6917474999478753E-2</v>
      </c>
      <c r="O122" s="2">
        <v>9.6968653535598956E-2</v>
      </c>
      <c r="P122" s="2">
        <v>2.4116889922096568E-2</v>
      </c>
      <c r="Q122" s="2">
        <v>1.721600007680929E-2</v>
      </c>
      <c r="R122" s="2">
        <v>1.7052533964779334E-2</v>
      </c>
      <c r="S122" s="4">
        <v>17.585614879677628</v>
      </c>
      <c r="T122" s="10">
        <v>45</v>
      </c>
      <c r="U122" s="10">
        <v>3</v>
      </c>
      <c r="V122" s="10">
        <v>6</v>
      </c>
      <c r="W122" s="28" t="s">
        <v>64</v>
      </c>
      <c r="X122" s="12">
        <f>IF(M122&lt;=$X$1,1,0)</f>
        <v>1</v>
      </c>
      <c r="Y122" s="12">
        <f>IF(V122&lt;=Y$1,1,0)</f>
        <v>0</v>
      </c>
      <c r="Z122" s="12">
        <f>IF(U122&lt;=Z$1,1,0)</f>
        <v>0</v>
      </c>
      <c r="AA122" s="20">
        <f>IF(I122=1,0,IF(I122=2,1,1+$AA$1))</f>
        <v>1.2</v>
      </c>
      <c r="AB122" s="12">
        <f>IF(T122&lt;=AB$1,1,0)</f>
        <v>1</v>
      </c>
      <c r="AC122" s="20">
        <f>SUM(X122:AB122)</f>
        <v>3.2</v>
      </c>
    </row>
    <row r="123" spans="1:29" x14ac:dyDescent="0.25">
      <c r="A123" s="6" t="s">
        <v>31</v>
      </c>
      <c r="B123" s="6">
        <v>13077601</v>
      </c>
      <c r="C123" s="6" t="s">
        <v>11</v>
      </c>
      <c r="D123" s="6">
        <v>13001</v>
      </c>
      <c r="E123" s="6">
        <v>8</v>
      </c>
      <c r="F123" s="6">
        <v>5</v>
      </c>
      <c r="G123" s="4">
        <v>10.849998474121094</v>
      </c>
      <c r="H123" s="4">
        <v>17</v>
      </c>
      <c r="I123" s="1">
        <v>1</v>
      </c>
      <c r="J123" s="2">
        <v>9.4069499999932304E-2</v>
      </c>
      <c r="K123" s="10">
        <v>293</v>
      </c>
      <c r="L123" s="2">
        <v>0.12108554345769552</v>
      </c>
      <c r="M123" s="10">
        <f>VLOOKUP(B123,'Fam ranks'!$E$3:$H$35,4,0)</f>
        <v>5</v>
      </c>
      <c r="N123" s="2">
        <v>9.6917474999478753E-2</v>
      </c>
      <c r="O123" s="2">
        <v>9.6968653535598956E-2</v>
      </c>
      <c r="P123" s="2">
        <v>2.4116889922096568E-2</v>
      </c>
      <c r="Q123" s="2">
        <v>-2.6964864921643017E-2</v>
      </c>
      <c r="R123" s="2">
        <v>1.0425404215011489E-2</v>
      </c>
      <c r="S123" s="4">
        <v>10.751313785319432</v>
      </c>
      <c r="T123" s="10">
        <v>115</v>
      </c>
      <c r="U123" s="10">
        <v>4</v>
      </c>
      <c r="V123" s="10">
        <v>14</v>
      </c>
      <c r="W123" s="28" t="s">
        <v>66</v>
      </c>
      <c r="X123" s="12">
        <f>IF(M123&lt;=$X$1,1,0)</f>
        <v>1</v>
      </c>
      <c r="Y123" s="12">
        <f>IF(V123&lt;=Y$1,1,0)</f>
        <v>0</v>
      </c>
      <c r="Z123" s="12">
        <f>IF(U123&lt;=Z$1,1,0)</f>
        <v>0</v>
      </c>
      <c r="AA123" s="20">
        <f>IF(I123=1,0,IF(I123=2,1,1+$AA$1))</f>
        <v>0</v>
      </c>
      <c r="AB123" s="12">
        <f>IF(T123&lt;=AB$1,1,0)</f>
        <v>0</v>
      </c>
      <c r="AC123" s="20">
        <f>SUM(X123:AB123)</f>
        <v>1</v>
      </c>
    </row>
    <row r="124" spans="1:29" x14ac:dyDescent="0.25">
      <c r="A124" s="6" t="s">
        <v>31</v>
      </c>
      <c r="B124" s="6">
        <v>13077601</v>
      </c>
      <c r="C124" s="6" t="s">
        <v>11</v>
      </c>
      <c r="D124" s="6">
        <v>13001</v>
      </c>
      <c r="E124" s="6">
        <v>8</v>
      </c>
      <c r="F124" s="6">
        <v>3</v>
      </c>
      <c r="G124" s="4">
        <v>11</v>
      </c>
      <c r="H124" s="4">
        <v>16.29998779296875</v>
      </c>
      <c r="I124" s="1">
        <v>3</v>
      </c>
      <c r="J124" s="2">
        <v>8.7677699999403558E-2</v>
      </c>
      <c r="K124" s="10">
        <v>325</v>
      </c>
      <c r="L124" s="2">
        <v>0.12108554345769552</v>
      </c>
      <c r="M124" s="10">
        <f>VLOOKUP(B124,'Fam ranks'!$E$3:$H$35,4,0)</f>
        <v>5</v>
      </c>
      <c r="N124" s="2">
        <v>9.6917474999478753E-2</v>
      </c>
      <c r="O124" s="2">
        <v>9.6968653535598956E-2</v>
      </c>
      <c r="P124" s="2">
        <v>2.4116889922096568E-2</v>
      </c>
      <c r="Q124" s="2">
        <v>-3.3356664922171778E-2</v>
      </c>
      <c r="R124" s="2">
        <v>9.4666342149321743E-3</v>
      </c>
      <c r="S124" s="4">
        <v>9.7625715834620728</v>
      </c>
      <c r="T124" s="10">
        <v>128</v>
      </c>
      <c r="U124" s="10">
        <v>5</v>
      </c>
      <c r="V124" s="10">
        <v>17</v>
      </c>
      <c r="W124" s="28" t="s">
        <v>66</v>
      </c>
      <c r="X124" s="12">
        <f>IF(M124&lt;=$X$1,1,0)</f>
        <v>1</v>
      </c>
      <c r="Y124" s="12">
        <f>IF(V124&lt;=Y$1,1,0)</f>
        <v>0</v>
      </c>
      <c r="Z124" s="12">
        <f>IF(U124&lt;=Z$1,1,0)</f>
        <v>0</v>
      </c>
      <c r="AA124" s="20">
        <f>IF(I124=1,0,IF(I124=2,1,1+$AA$1))</f>
        <v>1.2</v>
      </c>
      <c r="AB124" s="12">
        <f>IF(T124&lt;=AB$1,1,0)</f>
        <v>0</v>
      </c>
      <c r="AC124" s="20">
        <f>SUM(X124:AB124)</f>
        <v>2.2000000000000002</v>
      </c>
    </row>
    <row r="125" spans="1:29" x14ac:dyDescent="0.25">
      <c r="A125" s="6" t="s">
        <v>31</v>
      </c>
      <c r="B125" s="6">
        <v>13077601</v>
      </c>
      <c r="C125" s="6" t="s">
        <v>11</v>
      </c>
      <c r="D125" s="6">
        <v>13001</v>
      </c>
      <c r="E125" s="6">
        <v>8</v>
      </c>
      <c r="F125" s="6">
        <v>1</v>
      </c>
      <c r="G125" s="4">
        <v>9.1999969482421875</v>
      </c>
      <c r="H125" s="4">
        <v>11.899993896484375</v>
      </c>
      <c r="I125" s="1">
        <v>3</v>
      </c>
      <c r="J125" s="2">
        <v>3.9084359999833396E-2</v>
      </c>
      <c r="K125" s="10">
        <v>499</v>
      </c>
      <c r="L125" s="2">
        <v>0.12108554345769552</v>
      </c>
      <c r="M125" s="10">
        <f>VLOOKUP(B125,'Fam ranks'!$E$3:$H$35,4,0)</f>
        <v>5</v>
      </c>
      <c r="N125" s="2">
        <v>9.6917474999478753E-2</v>
      </c>
      <c r="O125" s="2">
        <v>9.6968653535598956E-2</v>
      </c>
      <c r="P125" s="2">
        <v>2.4116889922096568E-2</v>
      </c>
      <c r="Q125" s="2">
        <v>-8.195000492174194E-2</v>
      </c>
      <c r="R125" s="2">
        <v>2.1776332149966507E-3</v>
      </c>
      <c r="S125" s="4">
        <v>2.245708417717899</v>
      </c>
      <c r="T125" s="10">
        <v>230</v>
      </c>
      <c r="U125" s="10">
        <v>6</v>
      </c>
      <c r="V125" s="10">
        <v>19</v>
      </c>
      <c r="W125" s="28" t="s">
        <v>11</v>
      </c>
      <c r="X125" s="12">
        <f>IF(M125&lt;=$X$1,1,0)</f>
        <v>1</v>
      </c>
      <c r="Y125" s="12">
        <f>IF(V125&lt;=Y$1,1,0)</f>
        <v>0</v>
      </c>
      <c r="Z125" s="12">
        <f>IF(U125&lt;=Z$1,1,0)</f>
        <v>0</v>
      </c>
      <c r="AA125" s="20">
        <f>IF(I125=1,0,IF(I125=2,1,1+$AA$1))</f>
        <v>1.2</v>
      </c>
      <c r="AB125" s="12">
        <f>IF(T125&lt;=AB$1,1,0)</f>
        <v>0</v>
      </c>
      <c r="AC125" s="20">
        <f>SUM(X125:AB125)</f>
        <v>2.2000000000000002</v>
      </c>
    </row>
    <row r="126" spans="1:29" x14ac:dyDescent="0.25">
      <c r="A126" s="6" t="s">
        <v>20</v>
      </c>
      <c r="B126" s="6">
        <v>998</v>
      </c>
      <c r="C126" s="6" t="s">
        <v>11</v>
      </c>
      <c r="D126" s="6">
        <v>98</v>
      </c>
      <c r="E126" s="6">
        <v>9</v>
      </c>
      <c r="F126" s="6">
        <v>4</v>
      </c>
      <c r="G126" s="4">
        <v>11</v>
      </c>
      <c r="H126" s="4">
        <v>19.5</v>
      </c>
      <c r="I126" s="1">
        <v>3</v>
      </c>
      <c r="J126" s="2">
        <v>0.12548249999963446</v>
      </c>
      <c r="K126" s="10">
        <v>143</v>
      </c>
      <c r="L126" s="2">
        <v>6.5476370204997289E-2</v>
      </c>
      <c r="M126" s="10">
        <f>VLOOKUP(B126,'Fam ranks'!$E$3:$H$35,4,0)</f>
        <v>31</v>
      </c>
      <c r="N126" s="2">
        <v>0.1053766091661351</v>
      </c>
      <c r="O126" s="2">
        <v>9.6968653535598956E-2</v>
      </c>
      <c r="P126" s="2">
        <v>-3.1492283330601667E-2</v>
      </c>
      <c r="Q126" s="2">
        <v>5.1598174164101021E-2</v>
      </c>
      <c r="R126" s="2">
        <v>-1.1155643873745846E-2</v>
      </c>
      <c r="S126" s="4">
        <v>-11.504381536710115</v>
      </c>
      <c r="T126" s="10">
        <v>484</v>
      </c>
      <c r="U126" s="10">
        <v>1</v>
      </c>
      <c r="V126" s="10">
        <v>3</v>
      </c>
      <c r="W126" s="28" t="s">
        <v>11</v>
      </c>
      <c r="X126" s="12">
        <f>IF(M126&lt;=$X$1,1,0)</f>
        <v>0</v>
      </c>
      <c r="Y126" s="12">
        <f>IF(V126&lt;=Y$1,1,0)</f>
        <v>1</v>
      </c>
      <c r="Z126" s="12">
        <f>IF(U126&lt;=Z$1,1,0)</f>
        <v>1</v>
      </c>
      <c r="AA126" s="20">
        <f>IF(I126=1,0,IF(I126=2,1,1+$AA$1))</f>
        <v>1.2</v>
      </c>
      <c r="AB126" s="12">
        <f>IF(T126&lt;=AB$1,1,0)</f>
        <v>0</v>
      </c>
      <c r="AC126" s="20">
        <f>SUM(X126:AB126)</f>
        <v>3.2</v>
      </c>
    </row>
    <row r="127" spans="1:29" x14ac:dyDescent="0.25">
      <c r="A127" s="6" t="s">
        <v>20</v>
      </c>
      <c r="B127" s="6">
        <v>998</v>
      </c>
      <c r="C127" s="6" t="s">
        <v>11</v>
      </c>
      <c r="D127" s="6">
        <v>98</v>
      </c>
      <c r="E127" s="6">
        <v>9</v>
      </c>
      <c r="F127" s="6">
        <v>3</v>
      </c>
      <c r="G127" s="4">
        <v>10.549995422363281</v>
      </c>
      <c r="H127" s="4">
        <v>18</v>
      </c>
      <c r="I127" s="1">
        <v>3</v>
      </c>
      <c r="J127" s="2">
        <v>0.10254599999916536</v>
      </c>
      <c r="K127" s="10">
        <v>244</v>
      </c>
      <c r="L127" s="2">
        <v>6.5476370204997289E-2</v>
      </c>
      <c r="M127" s="10">
        <f>VLOOKUP(B127,'Fam ranks'!$E$3:$H$35,4,0)</f>
        <v>31</v>
      </c>
      <c r="N127" s="2">
        <v>0.1053766091661351</v>
      </c>
      <c r="O127" s="2">
        <v>9.6968653535598956E-2</v>
      </c>
      <c r="P127" s="2">
        <v>-3.1492283330601667E-2</v>
      </c>
      <c r="Q127" s="2">
        <v>2.8661674163631926E-2</v>
      </c>
      <c r="R127" s="2">
        <v>-1.4596118873816212E-2</v>
      </c>
      <c r="S127" s="4">
        <v>-15.052409558783562</v>
      </c>
      <c r="T127" s="10">
        <v>511</v>
      </c>
      <c r="U127" s="10">
        <v>2</v>
      </c>
      <c r="V127" s="10">
        <v>7</v>
      </c>
      <c r="W127" s="28" t="s">
        <v>11</v>
      </c>
      <c r="X127" s="12">
        <f>IF(M127&lt;=$X$1,1,0)</f>
        <v>0</v>
      </c>
      <c r="Y127" s="12">
        <f>IF(V127&lt;=Y$1,1,0)</f>
        <v>0</v>
      </c>
      <c r="Z127" s="12">
        <f>IF(U127&lt;=Z$1,1,0)</f>
        <v>1</v>
      </c>
      <c r="AA127" s="20">
        <f>IF(I127=1,0,IF(I127=2,1,1+$AA$1))</f>
        <v>1.2</v>
      </c>
      <c r="AB127" s="12">
        <f>IF(T127&lt;=AB$1,1,0)</f>
        <v>0</v>
      </c>
      <c r="AC127" s="20">
        <f>SUM(X127:AB127)</f>
        <v>2.2000000000000002</v>
      </c>
    </row>
    <row r="128" spans="1:29" x14ac:dyDescent="0.25">
      <c r="A128" s="6" t="s">
        <v>20</v>
      </c>
      <c r="B128" s="6">
        <v>998</v>
      </c>
      <c r="C128" s="6" t="s">
        <v>11</v>
      </c>
      <c r="D128" s="6">
        <v>98</v>
      </c>
      <c r="E128" s="6">
        <v>9</v>
      </c>
      <c r="F128" s="6">
        <v>1</v>
      </c>
      <c r="G128" s="4">
        <v>9.149993896484375</v>
      </c>
      <c r="H128" s="4">
        <v>13.799995422363281</v>
      </c>
      <c r="I128" s="1">
        <v>3</v>
      </c>
      <c r="J128" s="2">
        <v>5.2275779999945371E-2</v>
      </c>
      <c r="K128" s="10">
        <v>467</v>
      </c>
      <c r="L128" s="2">
        <v>6.5476370204997289E-2</v>
      </c>
      <c r="M128" s="10">
        <f>VLOOKUP(B128,'Fam ranks'!$E$3:$H$35,4,0)</f>
        <v>31</v>
      </c>
      <c r="N128" s="2">
        <v>0.1053766091661351</v>
      </c>
      <c r="O128" s="2">
        <v>9.6968653535598956E-2</v>
      </c>
      <c r="P128" s="2">
        <v>-3.1492283330601667E-2</v>
      </c>
      <c r="Q128" s="2">
        <v>-2.1608545835588064E-2</v>
      </c>
      <c r="R128" s="2">
        <v>-2.213665187369921E-2</v>
      </c>
      <c r="S128" s="4">
        <v>-22.828667890672982</v>
      </c>
      <c r="T128" s="10">
        <v>540</v>
      </c>
      <c r="U128" s="10">
        <v>3</v>
      </c>
      <c r="V128" s="10">
        <v>16</v>
      </c>
      <c r="W128" s="28" t="s">
        <v>11</v>
      </c>
      <c r="X128" s="12">
        <f>IF(M128&lt;=$X$1,1,0)</f>
        <v>0</v>
      </c>
      <c r="Y128" s="12">
        <f>IF(V128&lt;=Y$1,1,0)</f>
        <v>0</v>
      </c>
      <c r="Z128" s="12">
        <f>IF(U128&lt;=Z$1,1,0)</f>
        <v>0</v>
      </c>
      <c r="AA128" s="20">
        <f>IF(I128=1,0,IF(I128=2,1,1+$AA$1))</f>
        <v>1.2</v>
      </c>
      <c r="AB128" s="12">
        <f>IF(T128&lt;=AB$1,1,0)</f>
        <v>0</v>
      </c>
      <c r="AC128" s="20">
        <f>SUM(X128:AB128)</f>
        <v>1.2</v>
      </c>
    </row>
    <row r="129" spans="1:29" x14ac:dyDescent="0.25">
      <c r="A129" s="6" t="s">
        <v>20</v>
      </c>
      <c r="B129" s="6">
        <v>998</v>
      </c>
      <c r="C129" s="6" t="s">
        <v>11</v>
      </c>
      <c r="D129" s="6">
        <v>98</v>
      </c>
      <c r="E129" s="6">
        <v>9</v>
      </c>
      <c r="F129" s="6">
        <v>5</v>
      </c>
      <c r="G129" s="4">
        <v>8.0999984741210937</v>
      </c>
      <c r="H129" s="4">
        <v>9</v>
      </c>
      <c r="I129" s="1">
        <v>3</v>
      </c>
      <c r="J129" s="2">
        <v>1.968299999998635E-2</v>
      </c>
      <c r="K129" s="10">
        <v>529</v>
      </c>
      <c r="L129" s="2">
        <v>6.5476370204997289E-2</v>
      </c>
      <c r="M129" s="10">
        <f>VLOOKUP(B129,'Fam ranks'!$E$3:$H$35,4,0)</f>
        <v>31</v>
      </c>
      <c r="N129" s="2">
        <v>0.1053766091661351</v>
      </c>
      <c r="O129" s="2">
        <v>9.6968653535598956E-2</v>
      </c>
      <c r="P129" s="2">
        <v>-3.1492283330601667E-2</v>
      </c>
      <c r="Q129" s="2">
        <v>-5.4201325835547084E-2</v>
      </c>
      <c r="R129" s="2">
        <v>-2.7025568873693062E-2</v>
      </c>
      <c r="S129" s="4">
        <v>-27.870417798233618</v>
      </c>
      <c r="T129" s="10">
        <v>549</v>
      </c>
      <c r="U129" s="10">
        <v>4</v>
      </c>
      <c r="V129" s="10">
        <v>18</v>
      </c>
      <c r="W129" s="28" t="s">
        <v>11</v>
      </c>
      <c r="X129" s="12">
        <f>IF(M129&lt;=$X$1,1,0)</f>
        <v>0</v>
      </c>
      <c r="Y129" s="12">
        <f>IF(V129&lt;=Y$1,1,0)</f>
        <v>0</v>
      </c>
      <c r="Z129" s="12">
        <f>IF(U129&lt;=Z$1,1,0)</f>
        <v>0</v>
      </c>
      <c r="AA129" s="20">
        <f>IF(I129=1,0,IF(I129=2,1,1+$AA$1))</f>
        <v>1.2</v>
      </c>
      <c r="AB129" s="12">
        <f>IF(T129&lt;=AB$1,1,0)</f>
        <v>0</v>
      </c>
      <c r="AC129" s="20">
        <f>SUM(X129:AB129)</f>
        <v>1.2</v>
      </c>
    </row>
    <row r="130" spans="1:29" x14ac:dyDescent="0.25">
      <c r="A130" s="6" t="s">
        <v>20</v>
      </c>
      <c r="B130" s="6">
        <v>998</v>
      </c>
      <c r="C130" s="6" t="s">
        <v>11</v>
      </c>
      <c r="D130" s="6">
        <v>98</v>
      </c>
      <c r="E130" s="6">
        <v>9</v>
      </c>
      <c r="F130" s="6">
        <v>2</v>
      </c>
      <c r="G130" s="4">
        <v>4.5</v>
      </c>
      <c r="H130" s="4">
        <v>3.2999992370605469</v>
      </c>
      <c r="I130" s="1">
        <v>3</v>
      </c>
      <c r="J130" s="2">
        <v>1.4701499999887346E-3</v>
      </c>
      <c r="K130" s="10">
        <v>560</v>
      </c>
      <c r="L130" s="2">
        <v>6.5476370204997289E-2</v>
      </c>
      <c r="M130" s="10">
        <f>VLOOKUP(B130,'Fam ranks'!$E$3:$H$35,4,0)</f>
        <v>31</v>
      </c>
      <c r="N130" s="2">
        <v>0.1053766091661351</v>
      </c>
      <c r="O130" s="2">
        <v>9.6968653535598956E-2</v>
      </c>
      <c r="P130" s="2">
        <v>-3.1492283330601667E-2</v>
      </c>
      <c r="Q130" s="2">
        <v>-7.24141758355447E-2</v>
      </c>
      <c r="R130" s="2">
        <v>-2.9757496373692703E-2</v>
      </c>
      <c r="S130" s="4">
        <v>-30.68774834825172</v>
      </c>
      <c r="T130" s="10">
        <v>555</v>
      </c>
      <c r="U130" s="10">
        <v>5</v>
      </c>
      <c r="V130" s="10">
        <v>20</v>
      </c>
      <c r="W130" s="28" t="s">
        <v>11</v>
      </c>
      <c r="X130" s="12">
        <f>IF(M130&lt;=$X$1,1,0)</f>
        <v>0</v>
      </c>
      <c r="Y130" s="12">
        <f>IF(V130&lt;=Y$1,1,0)</f>
        <v>0</v>
      </c>
      <c r="Z130" s="12">
        <f>IF(U130&lt;=Z$1,1,0)</f>
        <v>0</v>
      </c>
      <c r="AA130" s="20">
        <f>IF(I130=1,0,IF(I130=2,1,1+$AA$1))</f>
        <v>1.2</v>
      </c>
      <c r="AB130" s="12">
        <f>IF(T130&lt;=AB$1,1,0)</f>
        <v>0</v>
      </c>
      <c r="AC130" s="20">
        <f>SUM(X130:AB130)</f>
        <v>1.2</v>
      </c>
    </row>
    <row r="131" spans="1:29" x14ac:dyDescent="0.25">
      <c r="A131" s="6" t="s">
        <v>44</v>
      </c>
      <c r="B131" s="6">
        <v>402142</v>
      </c>
      <c r="C131" s="6" t="s">
        <v>11</v>
      </c>
      <c r="D131" s="6">
        <v>4001</v>
      </c>
      <c r="E131" s="6">
        <v>9</v>
      </c>
      <c r="F131" s="6">
        <v>1</v>
      </c>
      <c r="G131" s="4">
        <v>10.099998474121094</v>
      </c>
      <c r="H131" s="4">
        <v>20.5</v>
      </c>
      <c r="I131" s="1">
        <v>3</v>
      </c>
      <c r="J131" s="2">
        <v>0.1273357499994745</v>
      </c>
      <c r="K131" s="10">
        <v>134</v>
      </c>
      <c r="L131" s="2">
        <v>9.1609026837085841E-2</v>
      </c>
      <c r="M131" s="10">
        <f>VLOOKUP(B131,'Fam ranks'!$E$3:$H$35,4,0)</f>
        <v>23</v>
      </c>
      <c r="N131" s="2">
        <v>0.1053766091661351</v>
      </c>
      <c r="O131" s="2">
        <v>9.6968653535598956E-2</v>
      </c>
      <c r="P131" s="2">
        <v>-5.3596266985131147E-3</v>
      </c>
      <c r="Q131" s="2">
        <v>2.7318767531852514E-2</v>
      </c>
      <c r="R131" s="2">
        <v>8.8203911067000857E-4</v>
      </c>
      <c r="S131" s="4">
        <v>0.90961262068694804</v>
      </c>
      <c r="T131" s="10">
        <v>256</v>
      </c>
      <c r="U131" s="10">
        <v>1</v>
      </c>
      <c r="V131" s="10">
        <v>4</v>
      </c>
      <c r="W131" s="28" t="s">
        <v>11</v>
      </c>
      <c r="X131" s="12">
        <f>IF(M131&lt;=$X$1,1,0)</f>
        <v>0</v>
      </c>
      <c r="Y131" s="12">
        <f>IF(V131&lt;=Y$1,1,0)</f>
        <v>1</v>
      </c>
      <c r="Z131" s="12">
        <f>IF(U131&lt;=Z$1,1,0)</f>
        <v>1</v>
      </c>
      <c r="AA131" s="20">
        <f>IF(I131=1,0,IF(I131=2,1,1+$AA$1))</f>
        <v>1.2</v>
      </c>
      <c r="AB131" s="12">
        <f>IF(T131&lt;=AB$1,1,0)</f>
        <v>0</v>
      </c>
      <c r="AC131" s="20">
        <f>SUM(X131:AB131)</f>
        <v>3.2</v>
      </c>
    </row>
    <row r="132" spans="1:29" x14ac:dyDescent="0.25">
      <c r="A132" s="6" t="s">
        <v>44</v>
      </c>
      <c r="B132" s="6">
        <v>402142</v>
      </c>
      <c r="C132" s="6" t="s">
        <v>11</v>
      </c>
      <c r="D132" s="6">
        <v>4001</v>
      </c>
      <c r="E132" s="6">
        <v>9</v>
      </c>
      <c r="F132" s="6">
        <v>5</v>
      </c>
      <c r="G132" s="4">
        <v>10.849998474121094</v>
      </c>
      <c r="H132" s="4">
        <v>19.199996948242187</v>
      </c>
      <c r="I132" s="1">
        <v>1</v>
      </c>
      <c r="J132" s="2">
        <v>0.11999231999925541</v>
      </c>
      <c r="K132" s="10">
        <v>165</v>
      </c>
      <c r="L132" s="2">
        <v>9.1609026837085841E-2</v>
      </c>
      <c r="M132" s="10">
        <f>VLOOKUP(B132,'Fam ranks'!$E$3:$H$35,4,0)</f>
        <v>23</v>
      </c>
      <c r="N132" s="2">
        <v>0.1053766091661351</v>
      </c>
      <c r="O132" s="2">
        <v>9.6968653535598956E-2</v>
      </c>
      <c r="P132" s="2">
        <v>-5.3596266985131147E-3</v>
      </c>
      <c r="Q132" s="2">
        <v>1.9975337531633428E-2</v>
      </c>
      <c r="R132" s="2">
        <v>-2.1947538936285468E-4</v>
      </c>
      <c r="S132" s="4">
        <v>-0.22633643075417281</v>
      </c>
      <c r="T132" s="10">
        <v>287</v>
      </c>
      <c r="U132" s="10">
        <v>2</v>
      </c>
      <c r="V132" s="10">
        <v>7</v>
      </c>
      <c r="W132" s="28" t="s">
        <v>11</v>
      </c>
      <c r="X132" s="12">
        <f>IF(M132&lt;=$X$1,1,0)</f>
        <v>0</v>
      </c>
      <c r="Y132" s="12">
        <f>IF(V132&lt;=Y$1,1,0)</f>
        <v>0</v>
      </c>
      <c r="Z132" s="12">
        <f>IF(U132&lt;=Z$1,1,0)</f>
        <v>1</v>
      </c>
      <c r="AA132" s="20">
        <f>IF(I132=1,0,IF(I132=2,1,1+$AA$1))</f>
        <v>0</v>
      </c>
      <c r="AB132" s="12">
        <f>IF(T132&lt;=AB$1,1,0)</f>
        <v>0</v>
      </c>
      <c r="AC132" s="20">
        <f>SUM(X132:AB132)</f>
        <v>1</v>
      </c>
    </row>
    <row r="133" spans="1:29" x14ac:dyDescent="0.25">
      <c r="A133" s="6" t="s">
        <v>44</v>
      </c>
      <c r="B133" s="6">
        <v>402142</v>
      </c>
      <c r="C133" s="6" t="s">
        <v>11</v>
      </c>
      <c r="D133" s="6">
        <v>4001</v>
      </c>
      <c r="E133" s="6">
        <v>9</v>
      </c>
      <c r="F133" s="6">
        <v>6</v>
      </c>
      <c r="G133" s="4">
        <v>10.399993896484375</v>
      </c>
      <c r="H133" s="4">
        <v>18.599990844726562</v>
      </c>
      <c r="I133" s="1">
        <v>3</v>
      </c>
      <c r="J133" s="2">
        <v>0.10793951999949059</v>
      </c>
      <c r="K133" s="10">
        <v>220</v>
      </c>
      <c r="L133" s="2">
        <v>9.1609026837085841E-2</v>
      </c>
      <c r="M133" s="10">
        <f>VLOOKUP(B133,'Fam ranks'!$E$3:$H$35,4,0)</f>
        <v>23</v>
      </c>
      <c r="N133" s="2">
        <v>0.1053766091661351</v>
      </c>
      <c r="O133" s="2">
        <v>9.6968653535598956E-2</v>
      </c>
      <c r="P133" s="2">
        <v>-5.3596266985131147E-3</v>
      </c>
      <c r="Q133" s="2">
        <v>7.9225375318685981E-3</v>
      </c>
      <c r="R133" s="2">
        <v>-2.0273953893275788E-3</v>
      </c>
      <c r="S133" s="4">
        <v>-2.0907739928380931</v>
      </c>
      <c r="T133" s="10">
        <v>323</v>
      </c>
      <c r="U133" s="10">
        <v>3</v>
      </c>
      <c r="V133" s="10">
        <v>11</v>
      </c>
      <c r="W133" s="28" t="s">
        <v>11</v>
      </c>
      <c r="X133" s="12">
        <f>IF(M133&lt;=$X$1,1,0)</f>
        <v>0</v>
      </c>
      <c r="Y133" s="12">
        <f>IF(V133&lt;=Y$1,1,0)</f>
        <v>0</v>
      </c>
      <c r="Z133" s="12">
        <f>IF(U133&lt;=Z$1,1,0)</f>
        <v>0</v>
      </c>
      <c r="AA133" s="20">
        <f>IF(I133=1,0,IF(I133=2,1,1+$AA$1))</f>
        <v>1.2</v>
      </c>
      <c r="AB133" s="12">
        <f>IF(T133&lt;=AB$1,1,0)</f>
        <v>0</v>
      </c>
      <c r="AC133" s="20">
        <f>SUM(X133:AB133)</f>
        <v>1.2</v>
      </c>
    </row>
    <row r="134" spans="1:29" x14ac:dyDescent="0.25">
      <c r="A134" s="6" t="s">
        <v>44</v>
      </c>
      <c r="B134" s="6">
        <v>402142</v>
      </c>
      <c r="C134" s="6" t="s">
        <v>11</v>
      </c>
      <c r="D134" s="6">
        <v>4001</v>
      </c>
      <c r="E134" s="6">
        <v>9</v>
      </c>
      <c r="F134" s="6">
        <v>2</v>
      </c>
      <c r="G134" s="4">
        <v>10.149993896484375</v>
      </c>
      <c r="H134" s="4">
        <v>18.5</v>
      </c>
      <c r="I134" s="1">
        <v>2</v>
      </c>
      <c r="J134" s="2">
        <v>0.10421512499942764</v>
      </c>
      <c r="K134" s="10">
        <v>237</v>
      </c>
      <c r="L134" s="2">
        <v>9.1609026837085841E-2</v>
      </c>
      <c r="M134" s="10">
        <f>VLOOKUP(B134,'Fam ranks'!$E$3:$H$35,4,0)</f>
        <v>23</v>
      </c>
      <c r="N134" s="2">
        <v>0.1053766091661351</v>
      </c>
      <c r="O134" s="2">
        <v>9.6968653535598956E-2</v>
      </c>
      <c r="P134" s="2">
        <v>-5.3596266985131147E-3</v>
      </c>
      <c r="Q134" s="2">
        <v>4.198142531805657E-3</v>
      </c>
      <c r="R134" s="2">
        <v>-2.5860546393370199E-3</v>
      </c>
      <c r="S134" s="4">
        <v>-2.66689754373833</v>
      </c>
      <c r="T134" s="10">
        <v>329</v>
      </c>
      <c r="U134" s="10">
        <v>4</v>
      </c>
      <c r="V134" s="10">
        <v>12</v>
      </c>
      <c r="W134" s="28" t="s">
        <v>11</v>
      </c>
      <c r="X134" s="12">
        <f>IF(M134&lt;=$X$1,1,0)</f>
        <v>0</v>
      </c>
      <c r="Y134" s="12">
        <f>IF(V134&lt;=Y$1,1,0)</f>
        <v>0</v>
      </c>
      <c r="Z134" s="12">
        <f>IF(U134&lt;=Z$1,1,0)</f>
        <v>0</v>
      </c>
      <c r="AA134" s="20">
        <f>IF(I134=1,0,IF(I134=2,1,1+$AA$1))</f>
        <v>1</v>
      </c>
      <c r="AB134" s="12">
        <f>IF(T134&lt;=AB$1,1,0)</f>
        <v>0</v>
      </c>
      <c r="AC134" s="20">
        <f>SUM(X134:AB134)</f>
        <v>1</v>
      </c>
    </row>
    <row r="135" spans="1:29" x14ac:dyDescent="0.25">
      <c r="A135" s="6" t="s">
        <v>44</v>
      </c>
      <c r="B135" s="6">
        <v>402142</v>
      </c>
      <c r="C135" s="6" t="s">
        <v>11</v>
      </c>
      <c r="D135" s="6">
        <v>4001</v>
      </c>
      <c r="E135" s="6">
        <v>9</v>
      </c>
      <c r="F135" s="6">
        <v>4</v>
      </c>
      <c r="G135" s="4">
        <v>10</v>
      </c>
      <c r="H135" s="4">
        <v>13.799995422363281</v>
      </c>
      <c r="I135" s="1">
        <v>2</v>
      </c>
      <c r="J135" s="2">
        <v>5.7131999999910477E-2</v>
      </c>
      <c r="K135" s="10">
        <v>448</v>
      </c>
      <c r="L135" s="2">
        <v>9.1609026837085841E-2</v>
      </c>
      <c r="M135" s="10">
        <f>VLOOKUP(B135,'Fam ranks'!$E$3:$H$35,4,0)</f>
        <v>23</v>
      </c>
      <c r="N135" s="2">
        <v>0.1053766091661351</v>
      </c>
      <c r="O135" s="2">
        <v>9.6968653535598956E-2</v>
      </c>
      <c r="P135" s="2">
        <v>-5.3596266985131147E-3</v>
      </c>
      <c r="Q135" s="2">
        <v>-4.288498246771151E-2</v>
      </c>
      <c r="R135" s="2">
        <v>-9.6485233892645954E-3</v>
      </c>
      <c r="S135" s="4">
        <v>-9.950146812879531</v>
      </c>
      <c r="T135" s="10">
        <v>461</v>
      </c>
      <c r="U135" s="10">
        <v>5</v>
      </c>
      <c r="V135" s="10">
        <v>17</v>
      </c>
      <c r="W135" s="28" t="s">
        <v>11</v>
      </c>
      <c r="X135" s="12">
        <f>IF(M135&lt;=$X$1,1,0)</f>
        <v>0</v>
      </c>
      <c r="Y135" s="12">
        <f>IF(V135&lt;=Y$1,1,0)</f>
        <v>0</v>
      </c>
      <c r="Z135" s="12">
        <f>IF(U135&lt;=Z$1,1,0)</f>
        <v>0</v>
      </c>
      <c r="AA135" s="20">
        <f>IF(I135=1,0,IF(I135=2,1,1+$AA$1))</f>
        <v>1</v>
      </c>
      <c r="AB135" s="12">
        <f>IF(T135&lt;=AB$1,1,0)</f>
        <v>0</v>
      </c>
      <c r="AC135" s="20">
        <f>SUM(X135:AB135)</f>
        <v>1</v>
      </c>
    </row>
    <row r="136" spans="1:29" x14ac:dyDescent="0.25">
      <c r="A136" s="6" t="s">
        <v>28</v>
      </c>
      <c r="B136" s="6">
        <v>4021001</v>
      </c>
      <c r="C136" s="6" t="s">
        <v>29</v>
      </c>
      <c r="D136" s="6">
        <v>4001</v>
      </c>
      <c r="E136" s="6">
        <v>9</v>
      </c>
      <c r="F136" s="6">
        <v>2</v>
      </c>
      <c r="G136" s="4">
        <v>11.599998474121094</v>
      </c>
      <c r="H136" s="4">
        <v>19.899993896484375</v>
      </c>
      <c r="I136" s="1">
        <v>3</v>
      </c>
      <c r="J136" s="2">
        <v>0.13781147999907262</v>
      </c>
      <c r="K136" s="10">
        <v>101</v>
      </c>
      <c r="L136" s="2">
        <v>0.11291944754405683</v>
      </c>
      <c r="M136" s="10">
        <f>VLOOKUP(B136,'Fam ranks'!$E$3:$H$35,4,0)</f>
        <v>6</v>
      </c>
      <c r="N136" s="2">
        <v>0.1053766091661351</v>
      </c>
      <c r="O136" s="2">
        <v>9.6968653535598956E-2</v>
      </c>
      <c r="P136" s="2">
        <v>1.5950794008457878E-2</v>
      </c>
      <c r="Q136" s="2">
        <v>1.6484076824479638E-2</v>
      </c>
      <c r="R136" s="2">
        <v>1.2043087928746673E-2</v>
      </c>
      <c r="S136" s="4">
        <v>12.419568066215785</v>
      </c>
      <c r="T136" s="10">
        <v>92</v>
      </c>
      <c r="U136" s="10">
        <v>1</v>
      </c>
      <c r="V136" s="10">
        <v>2</v>
      </c>
      <c r="W136" s="28" t="s">
        <v>65</v>
      </c>
      <c r="X136" s="12">
        <f>IF(M136&lt;=$X$1,1,0)</f>
        <v>1</v>
      </c>
      <c r="Y136" s="12">
        <f>IF(V136&lt;=Y$1,1,0)</f>
        <v>1</v>
      </c>
      <c r="Z136" s="12">
        <f>IF(U136&lt;=Z$1,1,0)</f>
        <v>1</v>
      </c>
      <c r="AA136" s="20">
        <f>IF(I136=1,0,IF(I136=2,1,1+$AA$1))</f>
        <v>1.2</v>
      </c>
      <c r="AB136" s="12">
        <f>IF(T136&lt;=AB$1,1,0)</f>
        <v>1</v>
      </c>
      <c r="AC136" s="20">
        <f>SUM(X136:AB136)</f>
        <v>5.2</v>
      </c>
    </row>
    <row r="137" spans="1:29" x14ac:dyDescent="0.25">
      <c r="A137" s="6" t="s">
        <v>28</v>
      </c>
      <c r="B137" s="6">
        <v>4021001</v>
      </c>
      <c r="C137" s="6" t="s">
        <v>29</v>
      </c>
      <c r="D137" s="6">
        <v>4001</v>
      </c>
      <c r="E137" s="6">
        <v>9</v>
      </c>
      <c r="F137" s="6">
        <v>4</v>
      </c>
      <c r="G137" s="4">
        <v>11.199996948242188</v>
      </c>
      <c r="H137" s="4">
        <v>20</v>
      </c>
      <c r="I137" s="1">
        <v>3</v>
      </c>
      <c r="J137" s="2">
        <v>0.13439999999900465</v>
      </c>
      <c r="K137" s="10">
        <v>112</v>
      </c>
      <c r="L137" s="2">
        <v>0.11291944754405683</v>
      </c>
      <c r="M137" s="10">
        <f>VLOOKUP(B137,'Fam ranks'!$E$3:$H$35,4,0)</f>
        <v>6</v>
      </c>
      <c r="N137" s="2">
        <v>0.1053766091661351</v>
      </c>
      <c r="O137" s="2">
        <v>9.6968653535598956E-2</v>
      </c>
      <c r="P137" s="2">
        <v>1.5950794008457878E-2</v>
      </c>
      <c r="Q137" s="2">
        <v>1.307259682441167E-2</v>
      </c>
      <c r="R137" s="2">
        <v>1.1531365928736477E-2</v>
      </c>
      <c r="S137" s="4">
        <v>11.891849075230381</v>
      </c>
      <c r="T137" s="10">
        <v>101</v>
      </c>
      <c r="U137" s="10">
        <v>2</v>
      </c>
      <c r="V137" s="10">
        <v>4</v>
      </c>
      <c r="W137" s="28" t="s">
        <v>66</v>
      </c>
      <c r="X137" s="12">
        <f>IF(M137&lt;=$X$1,1,0)</f>
        <v>1</v>
      </c>
      <c r="Y137" s="12">
        <f>IF(V137&lt;=Y$1,1,0)</f>
        <v>1</v>
      </c>
      <c r="Z137" s="12">
        <f>IF(U137&lt;=Z$1,1,0)</f>
        <v>1</v>
      </c>
      <c r="AA137" s="20">
        <f>IF(I137=1,0,IF(I137=2,1,1+$AA$1))</f>
        <v>1.2</v>
      </c>
      <c r="AB137" s="12">
        <f>IF(T137&lt;=AB$1,1,0)</f>
        <v>0</v>
      </c>
      <c r="AC137" s="20">
        <f>SUM(X137:AB137)</f>
        <v>4.2</v>
      </c>
    </row>
    <row r="138" spans="1:29" x14ac:dyDescent="0.25">
      <c r="A138" s="6" t="s">
        <v>28</v>
      </c>
      <c r="B138" s="6">
        <v>4021001</v>
      </c>
      <c r="C138" s="6" t="s">
        <v>29</v>
      </c>
      <c r="D138" s="6">
        <v>4001</v>
      </c>
      <c r="E138" s="6">
        <v>9</v>
      </c>
      <c r="F138" s="6">
        <v>3</v>
      </c>
      <c r="G138" s="4">
        <v>11.349998474121094</v>
      </c>
      <c r="H138" s="4">
        <v>19.79998779296875</v>
      </c>
      <c r="I138" s="1">
        <v>2</v>
      </c>
      <c r="J138" s="2">
        <v>0.13348961999872699</v>
      </c>
      <c r="K138" s="10">
        <v>115</v>
      </c>
      <c r="L138" s="2">
        <v>0.11291944754405683</v>
      </c>
      <c r="M138" s="10">
        <f>VLOOKUP(B138,'Fam ranks'!$E$3:$H$35,4,0)</f>
        <v>6</v>
      </c>
      <c r="N138" s="2">
        <v>0.1053766091661351</v>
      </c>
      <c r="O138" s="2">
        <v>9.6968653535598956E-2</v>
      </c>
      <c r="P138" s="2">
        <v>1.5950794008457878E-2</v>
      </c>
      <c r="Q138" s="2">
        <v>1.2162216824134015E-2</v>
      </c>
      <c r="R138" s="2">
        <v>1.1394808928694829E-2</v>
      </c>
      <c r="S138" s="4">
        <v>11.751023153592193</v>
      </c>
      <c r="T138" s="10">
        <v>103</v>
      </c>
      <c r="U138" s="10">
        <v>3</v>
      </c>
      <c r="V138" s="10">
        <v>5</v>
      </c>
      <c r="W138" s="28" t="s">
        <v>66</v>
      </c>
      <c r="X138" s="12">
        <f>IF(M138&lt;=$X$1,1,0)</f>
        <v>1</v>
      </c>
      <c r="Y138" s="12">
        <f>IF(V138&lt;=Y$1,1,0)</f>
        <v>1</v>
      </c>
      <c r="Z138" s="12">
        <f>IF(U138&lt;=Z$1,1,0)</f>
        <v>0</v>
      </c>
      <c r="AA138" s="20">
        <f>IF(I138=1,0,IF(I138=2,1,1+$AA$1))</f>
        <v>1</v>
      </c>
      <c r="AB138" s="12">
        <f>IF(T138&lt;=AB$1,1,0)</f>
        <v>0</v>
      </c>
      <c r="AC138" s="20">
        <f>SUM(X138:AB138)</f>
        <v>3</v>
      </c>
    </row>
    <row r="139" spans="1:29" x14ac:dyDescent="0.25">
      <c r="A139" s="6" t="s">
        <v>28</v>
      </c>
      <c r="B139" s="6">
        <v>4021001</v>
      </c>
      <c r="C139" s="6" t="s">
        <v>29</v>
      </c>
      <c r="D139" s="6">
        <v>4001</v>
      </c>
      <c r="E139" s="6">
        <v>9</v>
      </c>
      <c r="F139" s="6">
        <v>6</v>
      </c>
      <c r="G139" s="4">
        <v>10.349998474121094</v>
      </c>
      <c r="H139" s="4">
        <v>19.899993896484375</v>
      </c>
      <c r="I139" s="1">
        <v>3</v>
      </c>
      <c r="J139" s="2">
        <v>0.1229611049993764</v>
      </c>
      <c r="K139" s="10">
        <v>154</v>
      </c>
      <c r="L139" s="2">
        <v>0.11291944754405683</v>
      </c>
      <c r="M139" s="10">
        <f>VLOOKUP(B139,'Fam ranks'!$E$3:$H$35,4,0)</f>
        <v>6</v>
      </c>
      <c r="N139" s="2">
        <v>0.1053766091661351</v>
      </c>
      <c r="O139" s="2">
        <v>9.6968653535598956E-2</v>
      </c>
      <c r="P139" s="2">
        <v>1.5950794008457878E-2</v>
      </c>
      <c r="Q139" s="2">
        <v>1.6337018247834234E-3</v>
      </c>
      <c r="R139" s="2">
        <v>9.81553167879224E-3</v>
      </c>
      <c r="S139" s="4">
        <v>10.122375964711916</v>
      </c>
      <c r="T139" s="10">
        <v>124</v>
      </c>
      <c r="U139" s="10">
        <v>4</v>
      </c>
      <c r="V139" s="10">
        <v>8</v>
      </c>
      <c r="W139" s="28" t="s">
        <v>66</v>
      </c>
      <c r="X139" s="12">
        <f>IF(M139&lt;=$X$1,1,0)</f>
        <v>1</v>
      </c>
      <c r="Y139" s="12">
        <f>IF(V139&lt;=Y$1,1,0)</f>
        <v>0</v>
      </c>
      <c r="Z139" s="12">
        <f>IF(U139&lt;=Z$1,1,0)</f>
        <v>0</v>
      </c>
      <c r="AA139" s="20">
        <f>IF(I139=1,0,IF(I139=2,1,1+$AA$1))</f>
        <v>1.2</v>
      </c>
      <c r="AB139" s="12">
        <f>IF(T139&lt;=AB$1,1,0)</f>
        <v>0</v>
      </c>
      <c r="AC139" s="20">
        <f>SUM(X139:AB139)</f>
        <v>2.2000000000000002</v>
      </c>
    </row>
    <row r="140" spans="1:29" x14ac:dyDescent="0.25">
      <c r="A140" s="6" t="s">
        <v>28</v>
      </c>
      <c r="B140" s="6">
        <v>4021001</v>
      </c>
      <c r="C140" s="6" t="s">
        <v>29</v>
      </c>
      <c r="D140" s="6">
        <v>4001</v>
      </c>
      <c r="E140" s="6">
        <v>9</v>
      </c>
      <c r="F140" s="6">
        <v>1</v>
      </c>
      <c r="G140" s="4">
        <v>10.299995422363281</v>
      </c>
      <c r="H140" s="4">
        <v>19.5</v>
      </c>
      <c r="I140" s="1">
        <v>3</v>
      </c>
      <c r="J140" s="2">
        <v>0.11749724999936006</v>
      </c>
      <c r="K140" s="10">
        <v>180</v>
      </c>
      <c r="L140" s="2">
        <v>0.11291944754405683</v>
      </c>
      <c r="M140" s="10">
        <f>VLOOKUP(B140,'Fam ranks'!$E$3:$H$35,4,0)</f>
        <v>6</v>
      </c>
      <c r="N140" s="2">
        <v>0.1053766091661351</v>
      </c>
      <c r="O140" s="2">
        <v>9.6968653535598956E-2</v>
      </c>
      <c r="P140" s="2">
        <v>1.5950794008457878E-2</v>
      </c>
      <c r="Q140" s="2">
        <v>-3.8301531752329143E-3</v>
      </c>
      <c r="R140" s="2">
        <v>8.9959534287897894E-3</v>
      </c>
      <c r="S140" s="4">
        <v>9.2771767997038452</v>
      </c>
      <c r="T140" s="10">
        <v>134</v>
      </c>
      <c r="U140" s="10">
        <v>5</v>
      </c>
      <c r="V140" s="10">
        <v>10</v>
      </c>
      <c r="W140" s="28" t="s">
        <v>66</v>
      </c>
      <c r="X140" s="12">
        <f>IF(M140&lt;=$X$1,1,0)</f>
        <v>1</v>
      </c>
      <c r="Y140" s="12">
        <f>IF(V140&lt;=Y$1,1,0)</f>
        <v>0</v>
      </c>
      <c r="Z140" s="12">
        <f>IF(U140&lt;=Z$1,1,0)</f>
        <v>0</v>
      </c>
      <c r="AA140" s="20">
        <f>IF(I140=1,0,IF(I140=2,1,1+$AA$1))</f>
        <v>1.2</v>
      </c>
      <c r="AB140" s="12">
        <f>IF(T140&lt;=AB$1,1,0)</f>
        <v>0</v>
      </c>
      <c r="AC140" s="20">
        <f>SUM(X140:AB140)</f>
        <v>2.2000000000000002</v>
      </c>
    </row>
    <row r="141" spans="1:29" x14ac:dyDescent="0.25">
      <c r="A141" s="6" t="s">
        <v>42</v>
      </c>
      <c r="B141" s="6">
        <v>13021051</v>
      </c>
      <c r="C141" s="6" t="s">
        <v>11</v>
      </c>
      <c r="D141" s="6">
        <v>13001</v>
      </c>
      <c r="E141" s="6">
        <v>9</v>
      </c>
      <c r="F141" s="6">
        <v>1</v>
      </c>
      <c r="G141" s="4">
        <v>10.149993896484375</v>
      </c>
      <c r="H141" s="4">
        <v>19.29998779296875</v>
      </c>
      <c r="I141" s="1">
        <v>3</v>
      </c>
      <c r="J141" s="2">
        <v>0.11342320499989</v>
      </c>
      <c r="K141" s="10">
        <v>198</v>
      </c>
      <c r="L141" s="2">
        <v>9.6586076755536043E-2</v>
      </c>
      <c r="M141" s="10">
        <f>VLOOKUP(B141,'Fam ranks'!$E$3:$H$35,4,0)</f>
        <v>16</v>
      </c>
      <c r="N141" s="2">
        <v>0.1053766091661351</v>
      </c>
      <c r="O141" s="2">
        <v>9.6968653535598956E-2</v>
      </c>
      <c r="P141" s="2">
        <v>-3.8257678006291262E-4</v>
      </c>
      <c r="Q141" s="2">
        <v>8.4291726138178147E-3</v>
      </c>
      <c r="R141" s="2">
        <v>1.0348298240349246E-3</v>
      </c>
      <c r="S141" s="4">
        <v>1.0671797393319686</v>
      </c>
      <c r="T141" s="10">
        <v>253</v>
      </c>
      <c r="U141" s="10">
        <v>1</v>
      </c>
      <c r="V141" s="10">
        <v>8</v>
      </c>
      <c r="W141" s="28" t="s">
        <v>11</v>
      </c>
      <c r="X141" s="12">
        <f>IF(M141&lt;=$X$1,1,0)</f>
        <v>0</v>
      </c>
      <c r="Y141" s="12">
        <f>IF(V141&lt;=Y$1,1,0)</f>
        <v>0</v>
      </c>
      <c r="Z141" s="12">
        <f>IF(U141&lt;=Z$1,1,0)</f>
        <v>1</v>
      </c>
      <c r="AA141" s="20">
        <f>IF(I141=1,0,IF(I141=2,1,1+$AA$1))</f>
        <v>1.2</v>
      </c>
      <c r="AB141" s="12">
        <f>IF(T141&lt;=AB$1,1,0)</f>
        <v>0</v>
      </c>
      <c r="AC141" s="20">
        <f>SUM(X141:AB141)</f>
        <v>2.2000000000000002</v>
      </c>
    </row>
    <row r="142" spans="1:29" x14ac:dyDescent="0.25">
      <c r="A142" s="6" t="s">
        <v>42</v>
      </c>
      <c r="B142" s="6">
        <v>13021051</v>
      </c>
      <c r="C142" s="6" t="s">
        <v>11</v>
      </c>
      <c r="D142" s="6">
        <v>13001</v>
      </c>
      <c r="E142" s="6">
        <v>9</v>
      </c>
      <c r="F142" s="6">
        <v>5</v>
      </c>
      <c r="G142" s="4">
        <v>10.699996948242188</v>
      </c>
      <c r="H142" s="4">
        <v>18.699996948242188</v>
      </c>
      <c r="I142" s="1">
        <v>3</v>
      </c>
      <c r="J142" s="2">
        <v>0.11225048999949649</v>
      </c>
      <c r="K142" s="10">
        <v>202</v>
      </c>
      <c r="L142" s="2">
        <v>9.6586076755536043E-2</v>
      </c>
      <c r="M142" s="10">
        <f>VLOOKUP(B142,'Fam ranks'!$E$3:$H$35,4,0)</f>
        <v>16</v>
      </c>
      <c r="N142" s="2">
        <v>0.1053766091661351</v>
      </c>
      <c r="O142" s="2">
        <v>9.6968653535598956E-2</v>
      </c>
      <c r="P142" s="2">
        <v>-3.8257678006291262E-4</v>
      </c>
      <c r="Q142" s="2">
        <v>7.2564576134243053E-3</v>
      </c>
      <c r="R142" s="2">
        <v>8.589225739758982E-4</v>
      </c>
      <c r="S142" s="4">
        <v>0.88577343570164369</v>
      </c>
      <c r="T142" s="10">
        <v>257</v>
      </c>
      <c r="U142" s="10">
        <v>2</v>
      </c>
      <c r="V142" s="10">
        <v>10</v>
      </c>
      <c r="W142" s="28" t="s">
        <v>11</v>
      </c>
      <c r="X142" s="12">
        <f>IF(M142&lt;=$X$1,1,0)</f>
        <v>0</v>
      </c>
      <c r="Y142" s="12">
        <f>IF(V142&lt;=Y$1,1,0)</f>
        <v>0</v>
      </c>
      <c r="Z142" s="12">
        <f>IF(U142&lt;=Z$1,1,0)</f>
        <v>1</v>
      </c>
      <c r="AA142" s="20">
        <f>IF(I142=1,0,IF(I142=2,1,1+$AA$1))</f>
        <v>1.2</v>
      </c>
      <c r="AB142" s="12">
        <f>IF(T142&lt;=AB$1,1,0)</f>
        <v>0</v>
      </c>
      <c r="AC142" s="20">
        <f>SUM(X142:AB142)</f>
        <v>2.2000000000000002</v>
      </c>
    </row>
    <row r="143" spans="1:29" x14ac:dyDescent="0.25">
      <c r="A143" s="6" t="s">
        <v>42</v>
      </c>
      <c r="B143" s="6">
        <v>13021051</v>
      </c>
      <c r="C143" s="6" t="s">
        <v>11</v>
      </c>
      <c r="D143" s="6">
        <v>13001</v>
      </c>
      <c r="E143" s="6">
        <v>9</v>
      </c>
      <c r="F143" s="6">
        <v>3</v>
      </c>
      <c r="G143" s="4">
        <v>10.25</v>
      </c>
      <c r="H143" s="4">
        <v>16.199996948242187</v>
      </c>
      <c r="I143" s="1">
        <v>3</v>
      </c>
      <c r="J143" s="2">
        <v>8.0700299999989511E-2</v>
      </c>
      <c r="K143" s="10">
        <v>351</v>
      </c>
      <c r="L143" s="2">
        <v>9.6586076755536043E-2</v>
      </c>
      <c r="M143" s="10">
        <f>VLOOKUP(B143,'Fam ranks'!$E$3:$H$35,4,0)</f>
        <v>16</v>
      </c>
      <c r="N143" s="2">
        <v>0.1053766091661351</v>
      </c>
      <c r="O143" s="2">
        <v>9.6968653535598956E-2</v>
      </c>
      <c r="P143" s="2">
        <v>-3.8257678006291262E-4</v>
      </c>
      <c r="Q143" s="2">
        <v>-2.4293732386082678E-2</v>
      </c>
      <c r="R143" s="2">
        <v>-3.873605925950149E-3</v>
      </c>
      <c r="S143" s="4">
        <v>-3.9946990957527095</v>
      </c>
      <c r="T143" s="10">
        <v>365</v>
      </c>
      <c r="U143" s="10">
        <v>3</v>
      </c>
      <c r="V143" s="10">
        <v>16</v>
      </c>
      <c r="W143" s="28" t="s">
        <v>11</v>
      </c>
      <c r="X143" s="12">
        <f>IF(M143&lt;=$X$1,1,0)</f>
        <v>0</v>
      </c>
      <c r="Y143" s="12">
        <f>IF(V143&lt;=Y$1,1,0)</f>
        <v>0</v>
      </c>
      <c r="Z143" s="12">
        <f>IF(U143&lt;=Z$1,1,0)</f>
        <v>0</v>
      </c>
      <c r="AA143" s="20">
        <f>IF(I143=1,0,IF(I143=2,1,1+$AA$1))</f>
        <v>1.2</v>
      </c>
      <c r="AB143" s="12">
        <f>IF(T143&lt;=AB$1,1,0)</f>
        <v>0</v>
      </c>
      <c r="AC143" s="20">
        <f>SUM(X143:AB143)</f>
        <v>1.2</v>
      </c>
    </row>
    <row r="144" spans="1:29" x14ac:dyDescent="0.25">
      <c r="A144" s="6" t="s">
        <v>42</v>
      </c>
      <c r="B144" s="6">
        <v>13021051</v>
      </c>
      <c r="C144" s="6" t="s">
        <v>11</v>
      </c>
      <c r="D144" s="6">
        <v>13001</v>
      </c>
      <c r="E144" s="6">
        <v>9</v>
      </c>
      <c r="F144" s="6">
        <v>6</v>
      </c>
      <c r="G144" s="4">
        <v>10.099998474121094</v>
      </c>
      <c r="H144" s="4">
        <v>14.699996948242188</v>
      </c>
      <c r="I144" s="1">
        <v>1</v>
      </c>
      <c r="J144" s="2">
        <v>6.547526999929687E-2</v>
      </c>
      <c r="K144" s="10">
        <v>421</v>
      </c>
      <c r="L144" s="2">
        <v>9.6586076755536043E-2</v>
      </c>
      <c r="M144" s="10">
        <f>VLOOKUP(B144,'Fam ranks'!$E$3:$H$35,4,0)</f>
        <v>16</v>
      </c>
      <c r="N144" s="2">
        <v>0.1053766091661351</v>
      </c>
      <c r="O144" s="2">
        <v>9.6968653535598956E-2</v>
      </c>
      <c r="P144" s="2">
        <v>-3.8257678006291262E-4</v>
      </c>
      <c r="Q144" s="2">
        <v>-3.9518762386775333E-2</v>
      </c>
      <c r="R144" s="2">
        <v>-6.1573604260540477E-3</v>
      </c>
      <c r="S144" s="4">
        <v>-6.3498462663437616</v>
      </c>
      <c r="T144" s="10">
        <v>411</v>
      </c>
      <c r="U144" s="10">
        <v>4</v>
      </c>
      <c r="V144" s="10">
        <v>21</v>
      </c>
      <c r="W144" s="28" t="s">
        <v>11</v>
      </c>
      <c r="X144" s="12">
        <f>IF(M144&lt;=$X$1,1,0)</f>
        <v>0</v>
      </c>
      <c r="Y144" s="12">
        <f>IF(V144&lt;=Y$1,1,0)</f>
        <v>0</v>
      </c>
      <c r="Z144" s="12">
        <f>IF(U144&lt;=Z$1,1,0)</f>
        <v>0</v>
      </c>
      <c r="AA144" s="20">
        <f>IF(I144=1,0,IF(I144=2,1,1+$AA$1))</f>
        <v>0</v>
      </c>
      <c r="AB144" s="12">
        <f>IF(T144&lt;=AB$1,1,0)</f>
        <v>0</v>
      </c>
      <c r="AC144" s="20">
        <f>SUM(X144:AB144)</f>
        <v>0</v>
      </c>
    </row>
    <row r="145" spans="1:29" x14ac:dyDescent="0.25">
      <c r="A145" s="6" t="s">
        <v>42</v>
      </c>
      <c r="B145" s="6">
        <v>13021051</v>
      </c>
      <c r="C145" s="6" t="s">
        <v>11</v>
      </c>
      <c r="D145" s="6">
        <v>13001</v>
      </c>
      <c r="E145" s="6">
        <v>9</v>
      </c>
      <c r="F145" s="6">
        <v>4</v>
      </c>
      <c r="G145" s="4">
        <v>10.449996948242187</v>
      </c>
      <c r="H145" s="4">
        <v>13</v>
      </c>
      <c r="I145" s="1">
        <v>3</v>
      </c>
      <c r="J145" s="2">
        <v>5.2981499999987136E-2</v>
      </c>
      <c r="K145" s="10">
        <v>462</v>
      </c>
      <c r="L145" s="2">
        <v>9.6586076755536043E-2</v>
      </c>
      <c r="M145" s="10">
        <f>VLOOKUP(B145,'Fam ranks'!$E$3:$H$35,4,0)</f>
        <v>16</v>
      </c>
      <c r="N145" s="2">
        <v>0.1053766091661351</v>
      </c>
      <c r="O145" s="2">
        <v>9.6968653535598956E-2</v>
      </c>
      <c r="P145" s="2">
        <v>-3.8257678006291262E-4</v>
      </c>
      <c r="Q145" s="2">
        <v>-5.2012532386085067E-2</v>
      </c>
      <c r="R145" s="2">
        <v>-8.0314259259505073E-3</v>
      </c>
      <c r="S145" s="4">
        <v>-8.2824971092354343</v>
      </c>
      <c r="T145" s="10">
        <v>442</v>
      </c>
      <c r="U145" s="10">
        <v>5</v>
      </c>
      <c r="V145" s="10">
        <v>22</v>
      </c>
      <c r="W145" s="28" t="s">
        <v>11</v>
      </c>
      <c r="X145" s="12">
        <f>IF(M145&lt;=$X$1,1,0)</f>
        <v>0</v>
      </c>
      <c r="Y145" s="12">
        <f>IF(V145&lt;=Y$1,1,0)</f>
        <v>0</v>
      </c>
      <c r="Z145" s="12">
        <f>IF(U145&lt;=Z$1,1,0)</f>
        <v>0</v>
      </c>
      <c r="AA145" s="20">
        <f>IF(I145=1,0,IF(I145=2,1,1+$AA$1))</f>
        <v>1.2</v>
      </c>
      <c r="AB145" s="12">
        <f>IF(T145&lt;=AB$1,1,0)</f>
        <v>0</v>
      </c>
      <c r="AC145" s="20">
        <f>SUM(X145:AB145)</f>
        <v>1.2</v>
      </c>
    </row>
    <row r="146" spans="1:29" x14ac:dyDescent="0.25">
      <c r="A146" s="6" t="s">
        <v>42</v>
      </c>
      <c r="B146" s="6">
        <v>13021051</v>
      </c>
      <c r="C146" s="6" t="s">
        <v>11</v>
      </c>
      <c r="D146" s="6">
        <v>13001</v>
      </c>
      <c r="E146" s="6">
        <v>9</v>
      </c>
      <c r="F146" s="6">
        <v>2</v>
      </c>
      <c r="G146" s="4">
        <v>8.5499954223632812</v>
      </c>
      <c r="H146" s="4">
        <v>8.2999954223632812</v>
      </c>
      <c r="I146" s="1">
        <v>3</v>
      </c>
      <c r="J146" s="2">
        <v>1.7670284999894648E-2</v>
      </c>
      <c r="K146" s="10">
        <v>534</v>
      </c>
      <c r="L146" s="2">
        <v>9.6586076755536043E-2</v>
      </c>
      <c r="M146" s="10">
        <f>VLOOKUP(B146,'Fam ranks'!$E$3:$H$35,4,0)</f>
        <v>16</v>
      </c>
      <c r="N146" s="2">
        <v>0.1053766091661351</v>
      </c>
      <c r="O146" s="2">
        <v>9.6968653535598956E-2</v>
      </c>
      <c r="P146" s="2">
        <v>-3.8257678006291262E-4</v>
      </c>
      <c r="Q146" s="2">
        <v>-8.7323747386177555E-2</v>
      </c>
      <c r="R146" s="2">
        <v>-1.332810817596438E-2</v>
      </c>
      <c r="S146" s="4">
        <v>-13.744759455767207</v>
      </c>
      <c r="T146" s="10">
        <v>504</v>
      </c>
      <c r="U146" s="10">
        <v>6</v>
      </c>
      <c r="V146" s="10">
        <v>25</v>
      </c>
      <c r="W146" s="28" t="s">
        <v>11</v>
      </c>
      <c r="X146" s="12">
        <f>IF(M146&lt;=$X$1,1,0)</f>
        <v>0</v>
      </c>
      <c r="Y146" s="12">
        <f>IF(V146&lt;=Y$1,1,0)</f>
        <v>0</v>
      </c>
      <c r="Z146" s="12">
        <f>IF(U146&lt;=Z$1,1,0)</f>
        <v>0</v>
      </c>
      <c r="AA146" s="20">
        <f>IF(I146=1,0,IF(I146=2,1,1+$AA$1))</f>
        <v>1.2</v>
      </c>
      <c r="AB146" s="12">
        <f>IF(T146&lt;=AB$1,1,0)</f>
        <v>0</v>
      </c>
      <c r="AC146" s="20">
        <f>SUM(X146:AB146)</f>
        <v>1.2</v>
      </c>
    </row>
    <row r="147" spans="1:29" x14ac:dyDescent="0.25">
      <c r="A147" s="6" t="s">
        <v>45</v>
      </c>
      <c r="B147" s="6">
        <v>13021461</v>
      </c>
      <c r="C147" s="6" t="s">
        <v>11</v>
      </c>
      <c r="D147" s="6">
        <v>13001</v>
      </c>
      <c r="E147" s="6">
        <v>9</v>
      </c>
      <c r="F147" s="6">
        <v>2</v>
      </c>
      <c r="G147" s="4">
        <v>11.599998474121094</v>
      </c>
      <c r="H147" s="4">
        <v>24.79998779296875</v>
      </c>
      <c r="I147" s="1">
        <v>3</v>
      </c>
      <c r="J147" s="2">
        <v>0.21403391999956511</v>
      </c>
      <c r="K147" s="10">
        <v>10</v>
      </c>
      <c r="L147" s="2">
        <v>0.13003416978938481</v>
      </c>
      <c r="M147" s="10">
        <f>VLOOKUP(B147,'Fam ranks'!$E$3:$H$35,4,0)</f>
        <v>2</v>
      </c>
      <c r="N147" s="2">
        <v>0.1053766091661351</v>
      </c>
      <c r="O147" s="2">
        <v>9.6968653535598956E-2</v>
      </c>
      <c r="P147" s="2">
        <v>3.3065516253785857E-2</v>
      </c>
      <c r="Q147" s="2">
        <v>7.5591794579644156E-2</v>
      </c>
      <c r="R147" s="2">
        <v>3.1178078939218135E-2</v>
      </c>
      <c r="S147" s="4">
        <v>32.15273988286544</v>
      </c>
      <c r="T147" s="10">
        <v>3</v>
      </c>
      <c r="U147" s="10">
        <v>1</v>
      </c>
      <c r="V147" s="10">
        <v>1</v>
      </c>
      <c r="W147" s="28" t="s">
        <v>64</v>
      </c>
      <c r="X147" s="12">
        <f>IF(M147&lt;=$X$1,1,0)</f>
        <v>1</v>
      </c>
      <c r="Y147" s="12">
        <f>IF(V147&lt;=Y$1,1,0)</f>
        <v>1</v>
      </c>
      <c r="Z147" s="12">
        <f>IF(U147&lt;=Z$1,1,0)</f>
        <v>1</v>
      </c>
      <c r="AA147" s="20">
        <f>IF(I147=1,0,IF(I147=2,1,1+$AA$1))</f>
        <v>1.2</v>
      </c>
      <c r="AB147" s="12">
        <f>IF(T147&lt;=AB$1,1,0)</f>
        <v>1</v>
      </c>
      <c r="AC147" s="20">
        <f>SUM(X147:AB147)</f>
        <v>5.2</v>
      </c>
    </row>
    <row r="148" spans="1:29" x14ac:dyDescent="0.25">
      <c r="A148" s="6" t="s">
        <v>45</v>
      </c>
      <c r="B148" s="6">
        <v>13021461</v>
      </c>
      <c r="C148" s="6" t="s">
        <v>11</v>
      </c>
      <c r="D148" s="6">
        <v>13001</v>
      </c>
      <c r="E148" s="6">
        <v>9</v>
      </c>
      <c r="F148" s="6">
        <v>4</v>
      </c>
      <c r="G148" s="4">
        <v>10.399993896484375</v>
      </c>
      <c r="H148" s="4">
        <v>23.5</v>
      </c>
      <c r="I148" s="1">
        <v>1</v>
      </c>
      <c r="J148" s="2">
        <v>0.17230199999903562</v>
      </c>
      <c r="K148" s="10">
        <v>39</v>
      </c>
      <c r="L148" s="2">
        <v>0.13003416978938481</v>
      </c>
      <c r="M148" s="10">
        <f>VLOOKUP(B148,'Fam ranks'!$E$3:$H$35,4,0)</f>
        <v>2</v>
      </c>
      <c r="N148" s="2">
        <v>0.1053766091661351</v>
      </c>
      <c r="O148" s="2">
        <v>9.6968653535598956E-2</v>
      </c>
      <c r="P148" s="2">
        <v>3.3065516253785857E-2</v>
      </c>
      <c r="Q148" s="2">
        <v>3.3859874579114657E-2</v>
      </c>
      <c r="R148" s="2">
        <v>2.491829093913871E-2</v>
      </c>
      <c r="S148" s="4">
        <v>25.697264044190067</v>
      </c>
      <c r="T148" s="10">
        <v>15</v>
      </c>
      <c r="U148" s="10">
        <v>2</v>
      </c>
      <c r="V148" s="10">
        <v>2</v>
      </c>
      <c r="W148" s="28" t="s">
        <v>64</v>
      </c>
      <c r="X148" s="12">
        <f>IF(M148&lt;=$X$1,1,0)</f>
        <v>1</v>
      </c>
      <c r="Y148" s="12">
        <f>IF(V148&lt;=Y$1,1,0)</f>
        <v>1</v>
      </c>
      <c r="Z148" s="12">
        <f>IF(U148&lt;=Z$1,1,0)</f>
        <v>1</v>
      </c>
      <c r="AA148" s="20">
        <f>IF(I148=1,0,IF(I148=2,1,1+$AA$1))</f>
        <v>0</v>
      </c>
      <c r="AB148" s="12">
        <f>IF(T148&lt;=AB$1,1,0)</f>
        <v>1</v>
      </c>
      <c r="AC148" s="20">
        <f>SUM(X148:AB148)</f>
        <v>4</v>
      </c>
    </row>
    <row r="149" spans="1:29" x14ac:dyDescent="0.25">
      <c r="A149" s="6" t="s">
        <v>45</v>
      </c>
      <c r="B149" s="6">
        <v>13021461</v>
      </c>
      <c r="C149" s="6" t="s">
        <v>11</v>
      </c>
      <c r="D149" s="6">
        <v>13001</v>
      </c>
      <c r="E149" s="6">
        <v>9</v>
      </c>
      <c r="F149" s="6">
        <v>3</v>
      </c>
      <c r="G149" s="4">
        <v>11</v>
      </c>
      <c r="H149" s="4">
        <v>22.29998779296875</v>
      </c>
      <c r="I149" s="1">
        <v>3</v>
      </c>
      <c r="J149" s="2">
        <v>0.16410569999970903</v>
      </c>
      <c r="K149" s="10">
        <v>50</v>
      </c>
      <c r="L149" s="2">
        <v>0.13003416978938481</v>
      </c>
      <c r="M149" s="10">
        <f>VLOOKUP(B149,'Fam ranks'!$E$3:$H$35,4,0)</f>
        <v>2</v>
      </c>
      <c r="N149" s="2">
        <v>0.1053766091661351</v>
      </c>
      <c r="O149" s="2">
        <v>9.6968653535598956E-2</v>
      </c>
      <c r="P149" s="2">
        <v>3.3065516253785857E-2</v>
      </c>
      <c r="Q149" s="2">
        <v>2.5663574579788073E-2</v>
      </c>
      <c r="R149" s="2">
        <v>2.3688845939239721E-2</v>
      </c>
      <c r="S149" s="4">
        <v>24.429385245143283</v>
      </c>
      <c r="T149" s="10">
        <v>18</v>
      </c>
      <c r="U149" s="10">
        <v>3</v>
      </c>
      <c r="V149" s="10">
        <v>3</v>
      </c>
      <c r="W149" s="28" t="s">
        <v>64</v>
      </c>
      <c r="X149" s="12">
        <f>IF(M149&lt;=$X$1,1,0)</f>
        <v>1</v>
      </c>
      <c r="Y149" s="12">
        <f>IF(V149&lt;=Y$1,1,0)</f>
        <v>1</v>
      </c>
      <c r="Z149" s="12">
        <f>IF(U149&lt;=Z$1,1,0)</f>
        <v>0</v>
      </c>
      <c r="AA149" s="20">
        <f>IF(I149=1,0,IF(I149=2,1,1+$AA$1))</f>
        <v>1.2</v>
      </c>
      <c r="AB149" s="12">
        <f>IF(T149&lt;=AB$1,1,0)</f>
        <v>1</v>
      </c>
      <c r="AC149" s="20">
        <f>SUM(X149:AB149)</f>
        <v>4.2</v>
      </c>
    </row>
    <row r="150" spans="1:29" x14ac:dyDescent="0.25">
      <c r="A150" s="6" t="s">
        <v>45</v>
      </c>
      <c r="B150" s="6">
        <v>13021461</v>
      </c>
      <c r="C150" s="6" t="s">
        <v>11</v>
      </c>
      <c r="D150" s="6">
        <v>13001</v>
      </c>
      <c r="E150" s="6">
        <v>9</v>
      </c>
      <c r="F150" s="6">
        <v>1</v>
      </c>
      <c r="G150" s="4">
        <v>9.1999969482421875</v>
      </c>
      <c r="H150" s="4">
        <v>20.699996948242188</v>
      </c>
      <c r="I150" s="1">
        <v>1</v>
      </c>
      <c r="J150" s="2">
        <v>0.11826323999957822</v>
      </c>
      <c r="K150" s="10">
        <v>175</v>
      </c>
      <c r="L150" s="2">
        <v>0.13003416978938481</v>
      </c>
      <c r="M150" s="10">
        <f>VLOOKUP(B150,'Fam ranks'!$E$3:$H$35,4,0)</f>
        <v>2</v>
      </c>
      <c r="N150" s="2">
        <v>0.1053766091661351</v>
      </c>
      <c r="O150" s="2">
        <v>9.6968653535598956E-2</v>
      </c>
      <c r="P150" s="2">
        <v>3.3065516253785857E-2</v>
      </c>
      <c r="Q150" s="2">
        <v>-2.017888542034274E-2</v>
      </c>
      <c r="R150" s="2">
        <v>1.6812476939220101E-2</v>
      </c>
      <c r="S150" s="4">
        <v>17.33805340820571</v>
      </c>
      <c r="T150" s="10">
        <v>49</v>
      </c>
      <c r="U150" s="10">
        <v>4</v>
      </c>
      <c r="V150" s="10">
        <v>10</v>
      </c>
      <c r="W150" s="28" t="s">
        <v>64</v>
      </c>
      <c r="X150" s="12">
        <f>IF(M150&lt;=$X$1,1,0)</f>
        <v>1</v>
      </c>
      <c r="Y150" s="12">
        <f>IF(V150&lt;=Y$1,1,0)</f>
        <v>0</v>
      </c>
      <c r="Z150" s="12">
        <f>IF(U150&lt;=Z$1,1,0)</f>
        <v>0</v>
      </c>
      <c r="AA150" s="20">
        <f>IF(I150=1,0,IF(I150=2,1,1+$AA$1))</f>
        <v>0</v>
      </c>
      <c r="AB150" s="12">
        <f>IF(T150&lt;=AB$1,1,0)</f>
        <v>1</v>
      </c>
      <c r="AC150" s="20">
        <f>SUM(X150:AB150)</f>
        <v>2</v>
      </c>
    </row>
    <row r="151" spans="1:29" x14ac:dyDescent="0.25">
      <c r="A151" s="6" t="s">
        <v>45</v>
      </c>
      <c r="B151" s="6">
        <v>13021461</v>
      </c>
      <c r="C151" s="6" t="s">
        <v>11</v>
      </c>
      <c r="D151" s="6">
        <v>13001</v>
      </c>
      <c r="E151" s="6">
        <v>9</v>
      </c>
      <c r="F151" s="6">
        <v>5</v>
      </c>
      <c r="G151" s="4">
        <v>7.0499992370605469</v>
      </c>
      <c r="H151" s="4">
        <v>10</v>
      </c>
      <c r="I151" s="1">
        <v>1</v>
      </c>
      <c r="J151" s="2">
        <v>2.1149999999806823E-2</v>
      </c>
      <c r="K151" s="10">
        <v>527</v>
      </c>
      <c r="L151" s="2">
        <v>0.13003416978938481</v>
      </c>
      <c r="M151" s="10">
        <f>VLOOKUP(B151,'Fam ranks'!$E$3:$H$35,4,0)</f>
        <v>2</v>
      </c>
      <c r="N151" s="2">
        <v>0.1053766091661351</v>
      </c>
      <c r="O151" s="2">
        <v>9.6968653535598956E-2</v>
      </c>
      <c r="P151" s="2">
        <v>3.3065516253785857E-2</v>
      </c>
      <c r="Q151" s="2">
        <v>-0.11729212542011415</v>
      </c>
      <c r="R151" s="2">
        <v>2.2454909392543888E-3</v>
      </c>
      <c r="S151" s="4">
        <v>2.3156874488620471</v>
      </c>
      <c r="T151" s="10">
        <v>229</v>
      </c>
      <c r="U151" s="10">
        <v>5</v>
      </c>
      <c r="V151" s="10">
        <v>12</v>
      </c>
      <c r="W151" s="28" t="s">
        <v>11</v>
      </c>
      <c r="X151" s="12">
        <f>IF(M151&lt;=$X$1,1,0)</f>
        <v>1</v>
      </c>
      <c r="Y151" s="12">
        <f>IF(V151&lt;=Y$1,1,0)</f>
        <v>0</v>
      </c>
      <c r="Z151" s="12">
        <f>IF(U151&lt;=Z$1,1,0)</f>
        <v>0</v>
      </c>
      <c r="AA151" s="20">
        <f>IF(I151=1,0,IF(I151=2,1,1+$AA$1))</f>
        <v>0</v>
      </c>
      <c r="AB151" s="12">
        <f>IF(T151&lt;=AB$1,1,0)</f>
        <v>0</v>
      </c>
      <c r="AC151" s="20">
        <f>SUM(X151:AB151)</f>
        <v>1</v>
      </c>
    </row>
    <row r="152" spans="1:29" x14ac:dyDescent="0.25">
      <c r="A152" s="6" t="s">
        <v>16</v>
      </c>
      <c r="B152" s="6">
        <v>13027771</v>
      </c>
      <c r="C152" s="6" t="s">
        <v>17</v>
      </c>
      <c r="D152" s="6">
        <v>13001</v>
      </c>
      <c r="E152" s="6">
        <v>9</v>
      </c>
      <c r="F152" s="6">
        <v>5</v>
      </c>
      <c r="G152" s="4">
        <v>10.199996948242187</v>
      </c>
      <c r="H152" s="4">
        <v>20.5</v>
      </c>
      <c r="I152" s="1">
        <v>3</v>
      </c>
      <c r="J152" s="2">
        <v>0.12859649999882095</v>
      </c>
      <c r="K152" s="10">
        <v>131</v>
      </c>
      <c r="L152" s="2">
        <v>9.3022092243769838E-2</v>
      </c>
      <c r="M152" s="10">
        <f>VLOOKUP(B152,'Fam ranks'!$E$3:$H$35,4,0)</f>
        <v>21</v>
      </c>
      <c r="N152" s="2">
        <v>0.1053766091661351</v>
      </c>
      <c r="O152" s="2">
        <v>9.6968653535598956E-2</v>
      </c>
      <c r="P152" s="2">
        <v>-3.9465612918291176E-3</v>
      </c>
      <c r="Q152" s="2">
        <v>2.7166452124514961E-2</v>
      </c>
      <c r="R152" s="2">
        <v>1.7070310435797734E-3</v>
      </c>
      <c r="S152" s="4">
        <v>1.7603947062677232</v>
      </c>
      <c r="T152" s="10">
        <v>237</v>
      </c>
      <c r="U152" s="10">
        <v>1</v>
      </c>
      <c r="V152" s="10">
        <v>6</v>
      </c>
      <c r="W152" s="28" t="s">
        <v>11</v>
      </c>
      <c r="X152" s="12">
        <f>IF(M152&lt;=$X$1,1,0)</f>
        <v>0</v>
      </c>
      <c r="Y152" s="12">
        <f>IF(V152&lt;=Y$1,1,0)</f>
        <v>0</v>
      </c>
      <c r="Z152" s="12">
        <f>IF(U152&lt;=Z$1,1,0)</f>
        <v>1</v>
      </c>
      <c r="AA152" s="20">
        <f>IF(I152=1,0,IF(I152=2,1,1+$AA$1))</f>
        <v>1.2</v>
      </c>
      <c r="AB152" s="12">
        <f>IF(T152&lt;=AB$1,1,0)</f>
        <v>0</v>
      </c>
      <c r="AC152" s="20">
        <f>SUM(X152:AB152)</f>
        <v>2.2000000000000002</v>
      </c>
    </row>
    <row r="153" spans="1:29" x14ac:dyDescent="0.25">
      <c r="A153" s="6" t="s">
        <v>16</v>
      </c>
      <c r="B153" s="6">
        <v>13027771</v>
      </c>
      <c r="C153" s="6" t="s">
        <v>17</v>
      </c>
      <c r="D153" s="6">
        <v>13001</v>
      </c>
      <c r="E153" s="6">
        <v>9</v>
      </c>
      <c r="F153" s="6">
        <v>1</v>
      </c>
      <c r="G153" s="4">
        <v>10.349998474121094</v>
      </c>
      <c r="H153" s="4">
        <v>20.099990844726563</v>
      </c>
      <c r="I153" s="1">
        <v>3</v>
      </c>
      <c r="J153" s="2">
        <v>0.12544510499901662</v>
      </c>
      <c r="K153" s="10">
        <v>144</v>
      </c>
      <c r="L153" s="2">
        <v>9.3022092243769838E-2</v>
      </c>
      <c r="M153" s="10">
        <f>VLOOKUP(B153,'Fam ranks'!$E$3:$H$35,4,0)</f>
        <v>21</v>
      </c>
      <c r="N153" s="2">
        <v>0.1053766091661351</v>
      </c>
      <c r="O153" s="2">
        <v>9.6968653535598956E-2</v>
      </c>
      <c r="P153" s="2">
        <v>-3.9465612918291176E-3</v>
      </c>
      <c r="Q153" s="2">
        <v>2.4015057124710637E-2</v>
      </c>
      <c r="R153" s="2">
        <v>1.2343217936091251E-3</v>
      </c>
      <c r="S153" s="4">
        <v>1.2729080466771492</v>
      </c>
      <c r="T153" s="10">
        <v>249</v>
      </c>
      <c r="U153" s="10">
        <v>2</v>
      </c>
      <c r="V153" s="10">
        <v>8</v>
      </c>
      <c r="W153" s="28" t="s">
        <v>11</v>
      </c>
      <c r="X153" s="12">
        <f>IF(M153&lt;=$X$1,1,0)</f>
        <v>0</v>
      </c>
      <c r="Y153" s="12">
        <f>IF(V153&lt;=Y$1,1,0)</f>
        <v>0</v>
      </c>
      <c r="Z153" s="12">
        <f>IF(U153&lt;=Z$1,1,0)</f>
        <v>1</v>
      </c>
      <c r="AA153" s="20">
        <f>IF(I153=1,0,IF(I153=2,1,1+$AA$1))</f>
        <v>1.2</v>
      </c>
      <c r="AB153" s="12">
        <f>IF(T153&lt;=AB$1,1,0)</f>
        <v>0</v>
      </c>
      <c r="AC153" s="20">
        <f>SUM(X153:AB153)</f>
        <v>2.2000000000000002</v>
      </c>
    </row>
    <row r="154" spans="1:29" x14ac:dyDescent="0.25">
      <c r="A154" s="6" t="s">
        <v>16</v>
      </c>
      <c r="B154" s="6">
        <v>13027771</v>
      </c>
      <c r="C154" s="6" t="s">
        <v>17</v>
      </c>
      <c r="D154" s="6">
        <v>13001</v>
      </c>
      <c r="E154" s="6">
        <v>9</v>
      </c>
      <c r="F154" s="6">
        <v>6</v>
      </c>
      <c r="G154" s="4">
        <v>10.199996948242187</v>
      </c>
      <c r="H154" s="4">
        <v>19</v>
      </c>
      <c r="I154" s="1">
        <v>2</v>
      </c>
      <c r="J154" s="2">
        <v>0.11046599999917817</v>
      </c>
      <c r="K154" s="10">
        <v>207</v>
      </c>
      <c r="L154" s="2">
        <v>9.3022092243769838E-2</v>
      </c>
      <c r="M154" s="10">
        <f>VLOOKUP(B154,'Fam ranks'!$E$3:$H$35,4,0)</f>
        <v>21</v>
      </c>
      <c r="N154" s="2">
        <v>0.1053766091661351</v>
      </c>
      <c r="O154" s="2">
        <v>9.6968653535598956E-2</v>
      </c>
      <c r="P154" s="2">
        <v>-3.9465612918291176E-3</v>
      </c>
      <c r="Q154" s="2">
        <v>9.0359521248721819E-3</v>
      </c>
      <c r="R154" s="2">
        <v>-1.0125439563666431E-3</v>
      </c>
      <c r="S154" s="4">
        <v>-1.0441971909973151</v>
      </c>
      <c r="T154" s="10">
        <v>301</v>
      </c>
      <c r="U154" s="10">
        <v>3</v>
      </c>
      <c r="V154" s="10">
        <v>11</v>
      </c>
      <c r="W154" s="28" t="s">
        <v>11</v>
      </c>
      <c r="X154" s="12">
        <f>IF(M154&lt;=$X$1,1,0)</f>
        <v>0</v>
      </c>
      <c r="Y154" s="12">
        <f>IF(V154&lt;=Y$1,1,0)</f>
        <v>0</v>
      </c>
      <c r="Z154" s="12">
        <f>IF(U154&lt;=Z$1,1,0)</f>
        <v>0</v>
      </c>
      <c r="AA154" s="20">
        <f>IF(I154=1,0,IF(I154=2,1,1+$AA$1))</f>
        <v>1</v>
      </c>
      <c r="AB154" s="12">
        <f>IF(T154&lt;=AB$1,1,0)</f>
        <v>0</v>
      </c>
      <c r="AC154" s="20">
        <f>SUM(X154:AB154)</f>
        <v>1</v>
      </c>
    </row>
    <row r="155" spans="1:29" x14ac:dyDescent="0.25">
      <c r="A155" s="6" t="s">
        <v>16</v>
      </c>
      <c r="B155" s="6">
        <v>13027771</v>
      </c>
      <c r="C155" s="6" t="s">
        <v>17</v>
      </c>
      <c r="D155" s="6">
        <v>13001</v>
      </c>
      <c r="E155" s="6">
        <v>9</v>
      </c>
      <c r="F155" s="6">
        <v>3</v>
      </c>
      <c r="G155" s="4">
        <v>10.049995422363281</v>
      </c>
      <c r="H155" s="4">
        <v>18.099990844726563</v>
      </c>
      <c r="I155" s="1">
        <v>3</v>
      </c>
      <c r="J155" s="2">
        <v>9.877441499975248E-2</v>
      </c>
      <c r="K155" s="10">
        <v>273</v>
      </c>
      <c r="L155" s="2">
        <v>9.3022092243769838E-2</v>
      </c>
      <c r="M155" s="10">
        <f>VLOOKUP(B155,'Fam ranks'!$E$3:$H$35,4,0)</f>
        <v>21</v>
      </c>
      <c r="N155" s="2">
        <v>0.1053766091661351</v>
      </c>
      <c r="O155" s="2">
        <v>9.6968653535598956E-2</v>
      </c>
      <c r="P155" s="2">
        <v>-3.9465612918291176E-3</v>
      </c>
      <c r="Q155" s="2">
        <v>-2.6556328745535041E-3</v>
      </c>
      <c r="R155" s="2">
        <v>-2.7662817062804961E-3</v>
      </c>
      <c r="S155" s="4">
        <v>-2.8527587064668727</v>
      </c>
      <c r="T155" s="10">
        <v>336</v>
      </c>
      <c r="U155" s="10">
        <v>4</v>
      </c>
      <c r="V155" s="10">
        <v>14</v>
      </c>
      <c r="W155" s="28" t="s">
        <v>11</v>
      </c>
      <c r="X155" s="12">
        <f>IF(M155&lt;=$X$1,1,0)</f>
        <v>0</v>
      </c>
      <c r="Y155" s="12">
        <f>IF(V155&lt;=Y$1,1,0)</f>
        <v>0</v>
      </c>
      <c r="Z155" s="12">
        <f>IF(U155&lt;=Z$1,1,0)</f>
        <v>0</v>
      </c>
      <c r="AA155" s="20">
        <f>IF(I155=1,0,IF(I155=2,1,1+$AA$1))</f>
        <v>1.2</v>
      </c>
      <c r="AB155" s="12">
        <f>IF(T155&lt;=AB$1,1,0)</f>
        <v>0</v>
      </c>
      <c r="AC155" s="20">
        <f>SUM(X155:AB155)</f>
        <v>1.2</v>
      </c>
    </row>
    <row r="156" spans="1:29" x14ac:dyDescent="0.25">
      <c r="A156" s="6" t="s">
        <v>16</v>
      </c>
      <c r="B156" s="6">
        <v>13027771</v>
      </c>
      <c r="C156" s="6" t="s">
        <v>17</v>
      </c>
      <c r="D156" s="6">
        <v>13001</v>
      </c>
      <c r="E156" s="6">
        <v>9</v>
      </c>
      <c r="F156" s="6">
        <v>2</v>
      </c>
      <c r="G156" s="4">
        <v>9.7999954223632812</v>
      </c>
      <c r="H156" s="4">
        <v>18.199996948242187</v>
      </c>
      <c r="I156" s="1">
        <v>2</v>
      </c>
      <c r="J156" s="2">
        <v>9.7384559999227349E-2</v>
      </c>
      <c r="K156" s="10">
        <v>285</v>
      </c>
      <c r="L156" s="2">
        <v>9.3022092243769838E-2</v>
      </c>
      <c r="M156" s="10">
        <f>VLOOKUP(B156,'Fam ranks'!$E$3:$H$35,4,0)</f>
        <v>21</v>
      </c>
      <c r="N156" s="2">
        <v>0.1053766091661351</v>
      </c>
      <c r="O156" s="2">
        <v>9.6968653535598956E-2</v>
      </c>
      <c r="P156" s="2">
        <v>-3.9465612918291176E-3</v>
      </c>
      <c r="Q156" s="2">
        <v>-4.0454878750786349E-3</v>
      </c>
      <c r="R156" s="2">
        <v>-2.9747599563592656E-3</v>
      </c>
      <c r="S156" s="4">
        <v>-3.0677542153013162</v>
      </c>
      <c r="T156" s="10">
        <v>342</v>
      </c>
      <c r="U156" s="10">
        <v>5</v>
      </c>
      <c r="V156" s="10">
        <v>16</v>
      </c>
      <c r="W156" s="28" t="s">
        <v>11</v>
      </c>
      <c r="X156" s="12">
        <f>IF(M156&lt;=$X$1,1,0)</f>
        <v>0</v>
      </c>
      <c r="Y156" s="12">
        <f>IF(V156&lt;=Y$1,1,0)</f>
        <v>0</v>
      </c>
      <c r="Z156" s="12">
        <f>IF(U156&lt;=Z$1,1,0)</f>
        <v>0</v>
      </c>
      <c r="AA156" s="20">
        <f>IF(I156=1,0,IF(I156=2,1,1+$AA$1))</f>
        <v>1</v>
      </c>
      <c r="AB156" s="12">
        <f>IF(T156&lt;=AB$1,1,0)</f>
        <v>0</v>
      </c>
      <c r="AC156" s="20">
        <f>SUM(X156:AB156)</f>
        <v>1</v>
      </c>
    </row>
    <row r="157" spans="1:29" x14ac:dyDescent="0.25">
      <c r="A157" s="6" t="s">
        <v>16</v>
      </c>
      <c r="B157" s="6">
        <v>13027771</v>
      </c>
      <c r="C157" s="6" t="s">
        <v>17</v>
      </c>
      <c r="D157" s="6">
        <v>13001</v>
      </c>
      <c r="E157" s="6">
        <v>9</v>
      </c>
      <c r="F157" s="6">
        <v>4</v>
      </c>
      <c r="G157" s="4">
        <v>10</v>
      </c>
      <c r="H157" s="4">
        <v>16</v>
      </c>
      <c r="I157" s="1">
        <v>1</v>
      </c>
      <c r="J157" s="2">
        <v>7.6799999999821011E-2</v>
      </c>
      <c r="K157" s="10">
        <v>371</v>
      </c>
      <c r="L157" s="2">
        <v>9.3022092243769838E-2</v>
      </c>
      <c r="M157" s="10">
        <f>VLOOKUP(B157,'Fam ranks'!$E$3:$H$35,4,0)</f>
        <v>21</v>
      </c>
      <c r="N157" s="2">
        <v>0.1053766091661351</v>
      </c>
      <c r="O157" s="2">
        <v>9.6968653535598956E-2</v>
      </c>
      <c r="P157" s="2">
        <v>-3.9465612918291176E-3</v>
      </c>
      <c r="Q157" s="2">
        <v>-2.4630047874484973E-2</v>
      </c>
      <c r="R157" s="2">
        <v>-6.0624439562702165E-3</v>
      </c>
      <c r="S157" s="4">
        <v>-6.2519626036104361</v>
      </c>
      <c r="T157" s="10">
        <v>406</v>
      </c>
      <c r="U157" s="10">
        <v>6</v>
      </c>
      <c r="V157" s="10">
        <v>23</v>
      </c>
      <c r="W157" s="28" t="s">
        <v>11</v>
      </c>
      <c r="X157" s="12">
        <f>IF(M157&lt;=$X$1,1,0)</f>
        <v>0</v>
      </c>
      <c r="Y157" s="12">
        <f>IF(V157&lt;=Y$1,1,0)</f>
        <v>0</v>
      </c>
      <c r="Z157" s="12">
        <f>IF(U157&lt;=Z$1,1,0)</f>
        <v>0</v>
      </c>
      <c r="AA157" s="20">
        <f>IF(I157=1,0,IF(I157=2,1,1+$AA$1))</f>
        <v>0</v>
      </c>
      <c r="AB157" s="12">
        <f>IF(T157&lt;=AB$1,1,0)</f>
        <v>0</v>
      </c>
      <c r="AC157" s="20">
        <f>SUM(X157:AB157)</f>
        <v>0</v>
      </c>
    </row>
    <row r="158" spans="1:29" x14ac:dyDescent="0.25">
      <c r="A158" s="6" t="s">
        <v>31</v>
      </c>
      <c r="B158" s="6">
        <v>13077601</v>
      </c>
      <c r="C158" s="6" t="s">
        <v>11</v>
      </c>
      <c r="D158" s="6">
        <v>13001</v>
      </c>
      <c r="E158" s="6">
        <v>9</v>
      </c>
      <c r="F158" s="6">
        <v>3</v>
      </c>
      <c r="G158" s="4">
        <v>11.599998474121094</v>
      </c>
      <c r="H158" s="4">
        <v>22.5</v>
      </c>
      <c r="I158" s="1">
        <v>3</v>
      </c>
      <c r="J158" s="2">
        <v>0.17617499999869324</v>
      </c>
      <c r="K158" s="10">
        <v>35</v>
      </c>
      <c r="L158" s="2">
        <v>0.12108554345769552</v>
      </c>
      <c r="M158" s="10">
        <f>VLOOKUP(B158,'Fam ranks'!$E$3:$H$35,4,0)</f>
        <v>5</v>
      </c>
      <c r="N158" s="2">
        <v>0.1053766091661351</v>
      </c>
      <c r="O158" s="2">
        <v>9.6968653535598956E-2</v>
      </c>
      <c r="P158" s="2">
        <v>2.4116889922096568E-2</v>
      </c>
      <c r="Q158" s="2">
        <v>4.6681500910461568E-2</v>
      </c>
      <c r="R158" s="2">
        <v>2.1472359089827177E-2</v>
      </c>
      <c r="S158" s="4">
        <v>22.14360858578312</v>
      </c>
      <c r="T158" s="10">
        <v>23</v>
      </c>
      <c r="U158" s="10">
        <v>1</v>
      </c>
      <c r="V158" s="10">
        <v>3</v>
      </c>
      <c r="W158" s="28" t="s">
        <v>64</v>
      </c>
      <c r="X158" s="12">
        <f>IF(M158&lt;=$X$1,1,0)</f>
        <v>1</v>
      </c>
      <c r="Y158" s="12">
        <f>IF(V158&lt;=Y$1,1,0)</f>
        <v>1</v>
      </c>
      <c r="Z158" s="12">
        <f>IF(U158&lt;=Z$1,1,0)</f>
        <v>1</v>
      </c>
      <c r="AA158" s="20">
        <f>IF(I158=1,0,IF(I158=2,1,1+$AA$1))</f>
        <v>1.2</v>
      </c>
      <c r="AB158" s="12">
        <f>IF(T158&lt;=AB$1,1,0)</f>
        <v>1</v>
      </c>
      <c r="AC158" s="20">
        <f>SUM(X158:AB158)</f>
        <v>5.2</v>
      </c>
    </row>
    <row r="159" spans="1:29" x14ac:dyDescent="0.25">
      <c r="A159" s="6" t="s">
        <v>31</v>
      </c>
      <c r="B159" s="6">
        <v>13077601</v>
      </c>
      <c r="C159" s="6" t="s">
        <v>11</v>
      </c>
      <c r="D159" s="6">
        <v>13001</v>
      </c>
      <c r="E159" s="6">
        <v>9</v>
      </c>
      <c r="F159" s="6">
        <v>2</v>
      </c>
      <c r="G159" s="4">
        <v>10.799995422363281</v>
      </c>
      <c r="H159" s="4">
        <v>21.5</v>
      </c>
      <c r="I159" s="1">
        <v>3</v>
      </c>
      <c r="J159" s="2">
        <v>0.14976899999965099</v>
      </c>
      <c r="K159" s="10">
        <v>76</v>
      </c>
      <c r="L159" s="2">
        <v>0.12108554345769552</v>
      </c>
      <c r="M159" s="10">
        <f>VLOOKUP(B159,'Fam ranks'!$E$3:$H$35,4,0)</f>
        <v>5</v>
      </c>
      <c r="N159" s="2">
        <v>0.1053766091661351</v>
      </c>
      <c r="O159" s="2">
        <v>9.6968653535598956E-2</v>
      </c>
      <c r="P159" s="2">
        <v>2.4116889922096568E-2</v>
      </c>
      <c r="Q159" s="2">
        <v>2.0275500911419317E-2</v>
      </c>
      <c r="R159" s="2">
        <v>1.751145908997084E-2</v>
      </c>
      <c r="S159" s="4">
        <v>18.058886507630081</v>
      </c>
      <c r="T159" s="10">
        <v>37</v>
      </c>
      <c r="U159" s="10">
        <v>2</v>
      </c>
      <c r="V159" s="10">
        <v>4</v>
      </c>
      <c r="W159" s="28" t="s">
        <v>64</v>
      </c>
      <c r="X159" s="12">
        <f>IF(M159&lt;=$X$1,1,0)</f>
        <v>1</v>
      </c>
      <c r="Y159" s="12">
        <f>IF(V159&lt;=Y$1,1,0)</f>
        <v>1</v>
      </c>
      <c r="Z159" s="12">
        <f>IF(U159&lt;=Z$1,1,0)</f>
        <v>1</v>
      </c>
      <c r="AA159" s="20">
        <f>IF(I159=1,0,IF(I159=2,1,1+$AA$1))</f>
        <v>1.2</v>
      </c>
      <c r="AB159" s="12">
        <f>IF(T159&lt;=AB$1,1,0)</f>
        <v>1</v>
      </c>
      <c r="AC159" s="20">
        <f>SUM(X159:AB159)</f>
        <v>5.2</v>
      </c>
    </row>
    <row r="160" spans="1:29" x14ac:dyDescent="0.25">
      <c r="A160" s="6" t="s">
        <v>31</v>
      </c>
      <c r="B160" s="6">
        <v>13077601</v>
      </c>
      <c r="C160" s="6" t="s">
        <v>11</v>
      </c>
      <c r="D160" s="6">
        <v>13001</v>
      </c>
      <c r="E160" s="6">
        <v>9</v>
      </c>
      <c r="F160" s="6">
        <v>5</v>
      </c>
      <c r="G160" s="4">
        <v>10.899993896484375</v>
      </c>
      <c r="H160" s="4">
        <v>19.599990844726562</v>
      </c>
      <c r="I160" s="1">
        <v>1</v>
      </c>
      <c r="J160" s="2">
        <v>0.12562031999914325</v>
      </c>
      <c r="K160" s="10">
        <v>142</v>
      </c>
      <c r="L160" s="2">
        <v>0.12108554345769552</v>
      </c>
      <c r="M160" s="10">
        <f>VLOOKUP(B160,'Fam ranks'!$E$3:$H$35,4,0)</f>
        <v>5</v>
      </c>
      <c r="N160" s="2">
        <v>0.1053766091661351</v>
      </c>
      <c r="O160" s="2">
        <v>9.6968653535598956E-2</v>
      </c>
      <c r="P160" s="2">
        <v>2.4116889922096568E-2</v>
      </c>
      <c r="Q160" s="2">
        <v>-3.8731790890884216E-3</v>
      </c>
      <c r="R160" s="2">
        <v>1.3889157089894678E-2</v>
      </c>
      <c r="S160" s="4">
        <v>14.323347374103442</v>
      </c>
      <c r="T160" s="10">
        <v>74</v>
      </c>
      <c r="U160" s="10">
        <v>3</v>
      </c>
      <c r="V160" s="10">
        <v>10</v>
      </c>
      <c r="W160" s="28" t="s">
        <v>65</v>
      </c>
      <c r="X160" s="12">
        <f>IF(M160&lt;=$X$1,1,0)</f>
        <v>1</v>
      </c>
      <c r="Y160" s="12">
        <f>IF(V160&lt;=Y$1,1,0)</f>
        <v>0</v>
      </c>
      <c r="Z160" s="12">
        <f>IF(U160&lt;=Z$1,1,0)</f>
        <v>0</v>
      </c>
      <c r="AA160" s="20">
        <f>IF(I160=1,0,IF(I160=2,1,1+$AA$1))</f>
        <v>0</v>
      </c>
      <c r="AB160" s="12">
        <f>IF(T160&lt;=AB$1,1,0)</f>
        <v>1</v>
      </c>
      <c r="AC160" s="20">
        <f>SUM(X160:AB160)</f>
        <v>2</v>
      </c>
    </row>
    <row r="161" spans="1:29" x14ac:dyDescent="0.25">
      <c r="A161" s="6" t="s">
        <v>31</v>
      </c>
      <c r="B161" s="6">
        <v>13077601</v>
      </c>
      <c r="C161" s="6" t="s">
        <v>11</v>
      </c>
      <c r="D161" s="6">
        <v>13001</v>
      </c>
      <c r="E161" s="6">
        <v>9</v>
      </c>
      <c r="F161" s="6">
        <v>4</v>
      </c>
      <c r="G161" s="4">
        <v>10.399993896484375</v>
      </c>
      <c r="H161" s="4">
        <v>18.599990844726562</v>
      </c>
      <c r="I161" s="1">
        <v>3</v>
      </c>
      <c r="J161" s="2">
        <v>0.10793951999949059</v>
      </c>
      <c r="K161" s="10">
        <v>220</v>
      </c>
      <c r="L161" s="2">
        <v>0.12108554345769552</v>
      </c>
      <c r="M161" s="10">
        <f>VLOOKUP(B161,'Fam ranks'!$E$3:$H$35,4,0)</f>
        <v>5</v>
      </c>
      <c r="N161" s="2">
        <v>0.1053766091661351</v>
      </c>
      <c r="O161" s="2">
        <v>9.6968653535598956E-2</v>
      </c>
      <c r="P161" s="2">
        <v>2.4116889922096568E-2</v>
      </c>
      <c r="Q161" s="2">
        <v>-2.1553979088741085E-2</v>
      </c>
      <c r="R161" s="2">
        <v>1.1237037089946778E-2</v>
      </c>
      <c r="S161" s="4">
        <v>11.588319194121281</v>
      </c>
      <c r="T161" s="10">
        <v>104</v>
      </c>
      <c r="U161" s="10">
        <v>4</v>
      </c>
      <c r="V161" s="10">
        <v>13</v>
      </c>
      <c r="W161" s="28" t="s">
        <v>66</v>
      </c>
      <c r="X161" s="12">
        <f>IF(M161&lt;=$X$1,1,0)</f>
        <v>1</v>
      </c>
      <c r="Y161" s="12">
        <f>IF(V161&lt;=Y$1,1,0)</f>
        <v>0</v>
      </c>
      <c r="Z161" s="12">
        <f>IF(U161&lt;=Z$1,1,0)</f>
        <v>0</v>
      </c>
      <c r="AA161" s="20">
        <f>IF(I161=1,0,IF(I161=2,1,1+$AA$1))</f>
        <v>1.2</v>
      </c>
      <c r="AB161" s="12">
        <f>IF(T161&lt;=AB$1,1,0)</f>
        <v>0</v>
      </c>
      <c r="AC161" s="20">
        <f>SUM(X161:AB161)</f>
        <v>2.2000000000000002</v>
      </c>
    </row>
    <row r="162" spans="1:29" x14ac:dyDescent="0.25">
      <c r="A162" s="6" t="s">
        <v>46</v>
      </c>
      <c r="B162" s="6">
        <v>40291</v>
      </c>
      <c r="C162" s="6" t="s">
        <v>47</v>
      </c>
      <c r="D162" s="6">
        <v>4001</v>
      </c>
      <c r="E162" s="6">
        <v>10</v>
      </c>
      <c r="F162" s="6">
        <v>1</v>
      </c>
      <c r="G162" s="4">
        <v>9.399993896484375</v>
      </c>
      <c r="H162" s="4">
        <v>21.599990844726562</v>
      </c>
      <c r="I162" s="1">
        <v>3</v>
      </c>
      <c r="J162" s="2">
        <v>0.13156991999858292</v>
      </c>
      <c r="K162" s="10">
        <v>123</v>
      </c>
      <c r="L162" s="2">
        <v>0.12870699264737026</v>
      </c>
      <c r="M162" s="10">
        <f>VLOOKUP(B162,'Fam ranks'!$E$3:$H$35,4,0)</f>
        <v>3</v>
      </c>
      <c r="N162" s="2">
        <v>9.8193392608011534E-2</v>
      </c>
      <c r="O162" s="2">
        <v>9.6968653535598956E-2</v>
      </c>
      <c r="P162" s="2">
        <v>3.1738339111771305E-2</v>
      </c>
      <c r="Q162" s="2">
        <v>1.638188278800079E-3</v>
      </c>
      <c r="R162" s="2">
        <v>1.9288731708882796E-2</v>
      </c>
      <c r="S162" s="4">
        <v>19.891718617915583</v>
      </c>
      <c r="T162" s="10">
        <v>27</v>
      </c>
      <c r="U162" s="10">
        <v>1</v>
      </c>
      <c r="V162" s="10">
        <v>1</v>
      </c>
      <c r="W162" s="28" t="s">
        <v>64</v>
      </c>
      <c r="X162" s="12">
        <f>IF(M162&lt;=$X$1,1,0)</f>
        <v>1</v>
      </c>
      <c r="Y162" s="12">
        <f>IF(V162&lt;=Y$1,1,0)</f>
        <v>1</v>
      </c>
      <c r="Z162" s="12">
        <f>IF(U162&lt;=Z$1,1,0)</f>
        <v>1</v>
      </c>
      <c r="AA162" s="20">
        <f>IF(I162=1,0,IF(I162=2,1,1+$AA$1))</f>
        <v>1.2</v>
      </c>
      <c r="AB162" s="12">
        <f>IF(T162&lt;=AB$1,1,0)</f>
        <v>1</v>
      </c>
      <c r="AC162" s="20">
        <f>SUM(X162:AB162)</f>
        <v>5.2</v>
      </c>
    </row>
    <row r="163" spans="1:29" x14ac:dyDescent="0.25">
      <c r="A163" s="6" t="s">
        <v>46</v>
      </c>
      <c r="B163" s="6">
        <v>40291</v>
      </c>
      <c r="C163" s="6" t="s">
        <v>47</v>
      </c>
      <c r="D163" s="6">
        <v>4001</v>
      </c>
      <c r="E163" s="6">
        <v>10</v>
      </c>
      <c r="F163" s="6">
        <v>3</v>
      </c>
      <c r="G163" s="4">
        <v>10.699996948242188</v>
      </c>
      <c r="H163" s="4">
        <v>19.79998779296875</v>
      </c>
      <c r="I163" s="1">
        <v>3</v>
      </c>
      <c r="J163" s="2">
        <v>0.12584483999853546</v>
      </c>
      <c r="K163" s="10">
        <v>141</v>
      </c>
      <c r="L163" s="2">
        <v>0.12870699264737026</v>
      </c>
      <c r="M163" s="10">
        <f>VLOOKUP(B163,'Fam ranks'!$E$3:$H$35,4,0)</f>
        <v>3</v>
      </c>
      <c r="N163" s="2">
        <v>9.8193392608011534E-2</v>
      </c>
      <c r="O163" s="2">
        <v>9.6968653535598956E-2</v>
      </c>
      <c r="P163" s="2">
        <v>3.1738339111771305E-2</v>
      </c>
      <c r="Q163" s="2">
        <v>-4.0868917212473765E-3</v>
      </c>
      <c r="R163" s="2">
        <v>1.8429969708875678E-2</v>
      </c>
      <c r="S163" s="4">
        <v>19.006110775901103</v>
      </c>
      <c r="T163" s="10">
        <v>32</v>
      </c>
      <c r="U163" s="10">
        <v>2</v>
      </c>
      <c r="V163" s="10">
        <v>2</v>
      </c>
      <c r="W163" s="28" t="s">
        <v>64</v>
      </c>
      <c r="X163" s="12">
        <f>IF(M163&lt;=$X$1,1,0)</f>
        <v>1</v>
      </c>
      <c r="Y163" s="12">
        <f>IF(V163&lt;=Y$1,1,0)</f>
        <v>1</v>
      </c>
      <c r="Z163" s="12">
        <f>IF(U163&lt;=Z$1,1,0)</f>
        <v>1</v>
      </c>
      <c r="AA163" s="20">
        <f>IF(I163=1,0,IF(I163=2,1,1+$AA$1))</f>
        <v>1.2</v>
      </c>
      <c r="AB163" s="12">
        <f>IF(T163&lt;=AB$1,1,0)</f>
        <v>1</v>
      </c>
      <c r="AC163" s="20">
        <f>SUM(X163:AB163)</f>
        <v>5.2</v>
      </c>
    </row>
    <row r="164" spans="1:29" x14ac:dyDescent="0.25">
      <c r="A164" s="6" t="s">
        <v>46</v>
      </c>
      <c r="B164" s="6">
        <v>40291</v>
      </c>
      <c r="C164" s="6" t="s">
        <v>47</v>
      </c>
      <c r="D164" s="6">
        <v>4001</v>
      </c>
      <c r="E164" s="6">
        <v>10</v>
      </c>
      <c r="F164" s="6">
        <v>2</v>
      </c>
      <c r="G164" s="4">
        <v>10.899993896484375</v>
      </c>
      <c r="H164" s="4">
        <v>18.79998779296875</v>
      </c>
      <c r="I164" s="1">
        <v>2</v>
      </c>
      <c r="J164" s="2">
        <v>0.11557487999925797</v>
      </c>
      <c r="K164" s="10">
        <v>188</v>
      </c>
      <c r="L164" s="2">
        <v>0.12870699264737026</v>
      </c>
      <c r="M164" s="10">
        <f>VLOOKUP(B164,'Fam ranks'!$E$3:$H$35,4,0)</f>
        <v>3</v>
      </c>
      <c r="N164" s="2">
        <v>9.8193392608011534E-2</v>
      </c>
      <c r="O164" s="2">
        <v>9.6968653535598956E-2</v>
      </c>
      <c r="P164" s="2">
        <v>3.1738339111771305E-2</v>
      </c>
      <c r="Q164" s="2">
        <v>-1.4356851720524866E-2</v>
      </c>
      <c r="R164" s="2">
        <v>1.6889475708984053E-2</v>
      </c>
      <c r="S164" s="4">
        <v>17.417459243964462</v>
      </c>
      <c r="T164" s="10">
        <v>47</v>
      </c>
      <c r="U164" s="10">
        <v>3</v>
      </c>
      <c r="V164" s="10">
        <v>1</v>
      </c>
      <c r="W164" s="28" t="s">
        <v>64</v>
      </c>
      <c r="X164" s="12">
        <f>IF(M164&lt;=$X$1,1,0)</f>
        <v>1</v>
      </c>
      <c r="Y164" s="12">
        <f>IF(V164&lt;=Y$1,1,0)</f>
        <v>1</v>
      </c>
      <c r="Z164" s="12">
        <f>IF(U164&lt;=Z$1,1,0)</f>
        <v>0</v>
      </c>
      <c r="AA164" s="20">
        <f>IF(I164=1,0,IF(I164=2,1,1+$AA$1))</f>
        <v>1</v>
      </c>
      <c r="AB164" s="12">
        <f>IF(T164&lt;=AB$1,1,0)</f>
        <v>1</v>
      </c>
      <c r="AC164" s="20">
        <f>SUM(X164:AB164)</f>
        <v>4</v>
      </c>
    </row>
    <row r="165" spans="1:29" x14ac:dyDescent="0.25">
      <c r="A165" s="6" t="s">
        <v>46</v>
      </c>
      <c r="B165" s="6">
        <v>40291</v>
      </c>
      <c r="C165" s="6" t="s">
        <v>47</v>
      </c>
      <c r="D165" s="6">
        <v>4001</v>
      </c>
      <c r="E165" s="6">
        <v>10</v>
      </c>
      <c r="F165" s="6">
        <v>4</v>
      </c>
      <c r="G165" s="4">
        <v>10.949996948242188</v>
      </c>
      <c r="H165" s="4">
        <v>17.399993896484375</v>
      </c>
      <c r="I165" s="1">
        <v>3</v>
      </c>
      <c r="J165" s="2">
        <v>9.9456659999304975E-2</v>
      </c>
      <c r="K165" s="10">
        <v>269</v>
      </c>
      <c r="L165" s="2">
        <v>0.12870699264737026</v>
      </c>
      <c r="M165" s="10">
        <f>VLOOKUP(B165,'Fam ranks'!$E$3:$H$35,4,0)</f>
        <v>3</v>
      </c>
      <c r="N165" s="2">
        <v>9.8193392608011534E-2</v>
      </c>
      <c r="O165" s="2">
        <v>9.6968653535598956E-2</v>
      </c>
      <c r="P165" s="2">
        <v>3.1738339111771305E-2</v>
      </c>
      <c r="Q165" s="2">
        <v>-3.0475071720477878E-2</v>
      </c>
      <c r="R165" s="2">
        <v>1.4471742708991101E-2</v>
      </c>
      <c r="S165" s="4">
        <v>14.924145258630679</v>
      </c>
      <c r="T165" s="10">
        <v>67</v>
      </c>
      <c r="U165" s="10">
        <v>4</v>
      </c>
      <c r="V165" s="10">
        <v>3</v>
      </c>
      <c r="W165" s="28" t="s">
        <v>65</v>
      </c>
      <c r="X165" s="12">
        <f>IF(M165&lt;=$X$1,1,0)</f>
        <v>1</v>
      </c>
      <c r="Y165" s="12">
        <f>IF(V165&lt;=Y$1,1,0)</f>
        <v>1</v>
      </c>
      <c r="Z165" s="12">
        <f>IF(U165&lt;=Z$1,1,0)</f>
        <v>0</v>
      </c>
      <c r="AA165" s="20">
        <f>IF(I165=1,0,IF(I165=2,1,1+$AA$1))</f>
        <v>1.2</v>
      </c>
      <c r="AB165" s="12">
        <f>IF(T165&lt;=AB$1,1,0)</f>
        <v>1</v>
      </c>
      <c r="AC165" s="20">
        <f>SUM(X165:AB165)</f>
        <v>4.2</v>
      </c>
    </row>
    <row r="166" spans="1:29" x14ac:dyDescent="0.25">
      <c r="A166" s="6" t="s">
        <v>46</v>
      </c>
      <c r="B166" s="6">
        <v>40291</v>
      </c>
      <c r="C166" s="6" t="s">
        <v>47</v>
      </c>
      <c r="D166" s="6">
        <v>4001</v>
      </c>
      <c r="E166" s="6">
        <v>10</v>
      </c>
      <c r="F166" s="6">
        <v>6</v>
      </c>
      <c r="G166" s="4">
        <v>9.0499954223632812</v>
      </c>
      <c r="H166" s="4">
        <v>14.5</v>
      </c>
      <c r="I166" s="1">
        <v>3</v>
      </c>
      <c r="J166" s="2">
        <v>5.7082874999650812E-2</v>
      </c>
      <c r="K166" s="10">
        <v>449</v>
      </c>
      <c r="L166" s="2">
        <v>0.12870699264737026</v>
      </c>
      <c r="M166" s="10">
        <f>VLOOKUP(B166,'Fam ranks'!$E$3:$H$35,4,0)</f>
        <v>3</v>
      </c>
      <c r="N166" s="2">
        <v>9.8193392608011534E-2</v>
      </c>
      <c r="O166" s="2">
        <v>9.6968653535598956E-2</v>
      </c>
      <c r="P166" s="2">
        <v>3.1738339111771305E-2</v>
      </c>
      <c r="Q166" s="2">
        <v>-7.2848856720132041E-2</v>
      </c>
      <c r="R166" s="2">
        <v>8.1156749590429785E-3</v>
      </c>
      <c r="S166" s="4">
        <v>8.3693798595064202</v>
      </c>
      <c r="T166" s="10">
        <v>144</v>
      </c>
      <c r="U166" s="10">
        <v>5</v>
      </c>
      <c r="V166" s="10">
        <v>2</v>
      </c>
      <c r="W166" s="28" t="s">
        <v>66</v>
      </c>
      <c r="X166" s="12">
        <f>IF(M166&lt;=$X$1,1,0)</f>
        <v>1</v>
      </c>
      <c r="Y166" s="12">
        <f>IF(V166&lt;=Y$1,1,0)</f>
        <v>1</v>
      </c>
      <c r="Z166" s="12">
        <f>IF(U166&lt;=Z$1,1,0)</f>
        <v>0</v>
      </c>
      <c r="AA166" s="20">
        <f>IF(I166=1,0,IF(I166=2,1,1+$AA$1))</f>
        <v>1.2</v>
      </c>
      <c r="AB166" s="12">
        <f>IF(T166&lt;=AB$1,1,0)</f>
        <v>0</v>
      </c>
      <c r="AC166" s="20">
        <f>SUM(X166:AB166)</f>
        <v>3.2</v>
      </c>
    </row>
    <row r="167" spans="1:29" x14ac:dyDescent="0.25">
      <c r="A167" s="6" t="s">
        <v>48</v>
      </c>
      <c r="B167" s="6">
        <v>402951</v>
      </c>
      <c r="C167" s="6" t="s">
        <v>49</v>
      </c>
      <c r="D167" s="6">
        <v>4001</v>
      </c>
      <c r="E167" s="6">
        <v>10</v>
      </c>
      <c r="F167" s="6">
        <v>4</v>
      </c>
      <c r="G167" s="4">
        <v>10.799995422363281</v>
      </c>
      <c r="H167" s="4">
        <v>24.29998779296875</v>
      </c>
      <c r="I167" s="1">
        <v>3</v>
      </c>
      <c r="J167" s="2">
        <v>0.1913187599984667</v>
      </c>
      <c r="K167" s="10">
        <v>20</v>
      </c>
      <c r="L167" s="2">
        <v>9.6317615015039382E-2</v>
      </c>
      <c r="M167" s="10">
        <f>VLOOKUP(B167,'Fam ranks'!$E$3:$H$35,4,0)</f>
        <v>17</v>
      </c>
      <c r="N167" s="2">
        <v>9.8193392608011534E-2</v>
      </c>
      <c r="O167" s="2">
        <v>9.6968653535598956E-2</v>
      </c>
      <c r="P167" s="2">
        <v>-6.5103852055957423E-4</v>
      </c>
      <c r="Q167" s="2">
        <v>9.3776405911014743E-2</v>
      </c>
      <c r="R167" s="2">
        <v>1.3675837774316467E-2</v>
      </c>
      <c r="S167" s="4">
        <v>14.10335946275238</v>
      </c>
      <c r="T167" s="10">
        <v>78</v>
      </c>
      <c r="U167" s="10">
        <v>1</v>
      </c>
      <c r="V167" s="10">
        <v>2</v>
      </c>
      <c r="W167" s="28" t="s">
        <v>65</v>
      </c>
      <c r="X167" s="12">
        <f>IF(M167&lt;=$X$1,1,0)</f>
        <v>0</v>
      </c>
      <c r="Y167" s="12">
        <f>IF(V167&lt;=Y$1,1,0)</f>
        <v>1</v>
      </c>
      <c r="Z167" s="12">
        <f>IF(U167&lt;=Z$1,1,0)</f>
        <v>1</v>
      </c>
      <c r="AA167" s="20">
        <f>IF(I167=1,0,IF(I167=2,1,1+$AA$1))</f>
        <v>1.2</v>
      </c>
      <c r="AB167" s="12">
        <f>IF(T167&lt;=AB$1,1,0)</f>
        <v>1</v>
      </c>
      <c r="AC167" s="20">
        <f>SUM(X167:AB167)</f>
        <v>4.2</v>
      </c>
    </row>
    <row r="168" spans="1:29" x14ac:dyDescent="0.25">
      <c r="A168" s="6" t="s">
        <v>48</v>
      </c>
      <c r="B168" s="6">
        <v>402951</v>
      </c>
      <c r="C168" s="6" t="s">
        <v>49</v>
      </c>
      <c r="D168" s="6">
        <v>4001</v>
      </c>
      <c r="E168" s="6">
        <v>10</v>
      </c>
      <c r="F168" s="6">
        <v>6</v>
      </c>
      <c r="G168" s="4">
        <v>10.5</v>
      </c>
      <c r="H168" s="4">
        <v>17.199996948242187</v>
      </c>
      <c r="I168" s="1">
        <v>3</v>
      </c>
      <c r="J168" s="2">
        <v>9.3189599999277561E-2</v>
      </c>
      <c r="K168" s="10">
        <v>294</v>
      </c>
      <c r="L168" s="2">
        <v>9.6317615015039382E-2</v>
      </c>
      <c r="M168" s="10">
        <f>VLOOKUP(B168,'Fam ranks'!$E$3:$H$35,4,0)</f>
        <v>17</v>
      </c>
      <c r="N168" s="2">
        <v>9.8193392608011534E-2</v>
      </c>
      <c r="O168" s="2">
        <v>9.6968653535598956E-2</v>
      </c>
      <c r="P168" s="2">
        <v>-6.5103852055957423E-4</v>
      </c>
      <c r="Q168" s="2">
        <v>-4.3527540881743987E-3</v>
      </c>
      <c r="R168" s="2">
        <v>-1.0435362255619043E-3</v>
      </c>
      <c r="S168" s="4">
        <v>-1.0761583125198322</v>
      </c>
      <c r="T168" s="10">
        <v>302</v>
      </c>
      <c r="U168" s="10">
        <v>2</v>
      </c>
      <c r="V168" s="10">
        <v>5</v>
      </c>
      <c r="W168" s="28" t="s">
        <v>11</v>
      </c>
      <c r="X168" s="12">
        <f>IF(M168&lt;=$X$1,1,0)</f>
        <v>0</v>
      </c>
      <c r="Y168" s="12">
        <f>IF(V168&lt;=Y$1,1,0)</f>
        <v>1</v>
      </c>
      <c r="Z168" s="12">
        <f>IF(U168&lt;=Z$1,1,0)</f>
        <v>1</v>
      </c>
      <c r="AA168" s="20">
        <f>IF(I168=1,0,IF(I168=2,1,1+$AA$1))</f>
        <v>1.2</v>
      </c>
      <c r="AB168" s="12">
        <f>IF(T168&lt;=AB$1,1,0)</f>
        <v>0</v>
      </c>
      <c r="AC168" s="20">
        <f>SUM(X168:AB168)</f>
        <v>3.2</v>
      </c>
    </row>
    <row r="169" spans="1:29" x14ac:dyDescent="0.25">
      <c r="A169" s="6" t="s">
        <v>48</v>
      </c>
      <c r="B169" s="6">
        <v>402951</v>
      </c>
      <c r="C169" s="6" t="s">
        <v>49</v>
      </c>
      <c r="D169" s="6">
        <v>4001</v>
      </c>
      <c r="E169" s="6">
        <v>10</v>
      </c>
      <c r="F169" s="6">
        <v>3</v>
      </c>
      <c r="G169" s="4">
        <v>10.799995422363281</v>
      </c>
      <c r="H169" s="4">
        <v>16.099990844726563</v>
      </c>
      <c r="I169" s="1">
        <v>3</v>
      </c>
      <c r="J169" s="2">
        <v>8.3984039999450033E-2</v>
      </c>
      <c r="K169" s="10">
        <v>338</v>
      </c>
      <c r="L169" s="2">
        <v>9.6317615015039382E-2</v>
      </c>
      <c r="M169" s="10">
        <f>VLOOKUP(B169,'Fam ranks'!$E$3:$H$35,4,0)</f>
        <v>17</v>
      </c>
      <c r="N169" s="2">
        <v>9.8193392608011534E-2</v>
      </c>
      <c r="O169" s="2">
        <v>9.6968653535598956E-2</v>
      </c>
      <c r="P169" s="2">
        <v>-6.5103852055957423E-4</v>
      </c>
      <c r="Q169" s="2">
        <v>-1.3558314088001927E-2</v>
      </c>
      <c r="R169" s="2">
        <v>-2.4243702255360333E-3</v>
      </c>
      <c r="S169" s="4">
        <v>-2.500158697827028</v>
      </c>
      <c r="T169" s="10">
        <v>325</v>
      </c>
      <c r="U169" s="10">
        <v>3</v>
      </c>
      <c r="V169" s="10">
        <v>6</v>
      </c>
      <c r="W169" s="28" t="s">
        <v>11</v>
      </c>
      <c r="X169" s="12">
        <f>IF(M169&lt;=$X$1,1,0)</f>
        <v>0</v>
      </c>
      <c r="Y169" s="12">
        <f>IF(V169&lt;=Y$1,1,0)</f>
        <v>0</v>
      </c>
      <c r="Z169" s="12">
        <f>IF(U169&lt;=Z$1,1,0)</f>
        <v>0</v>
      </c>
      <c r="AA169" s="20">
        <f>IF(I169=1,0,IF(I169=2,1,1+$AA$1))</f>
        <v>1.2</v>
      </c>
      <c r="AB169" s="12">
        <f>IF(T169&lt;=AB$1,1,0)</f>
        <v>0</v>
      </c>
      <c r="AC169" s="20">
        <f>SUM(X169:AB169)</f>
        <v>1.2</v>
      </c>
    </row>
    <row r="170" spans="1:29" x14ac:dyDescent="0.25">
      <c r="A170" s="6" t="s">
        <v>48</v>
      </c>
      <c r="B170" s="6">
        <v>402951</v>
      </c>
      <c r="C170" s="6" t="s">
        <v>49</v>
      </c>
      <c r="D170" s="6">
        <v>4001</v>
      </c>
      <c r="E170" s="6">
        <v>10</v>
      </c>
      <c r="F170" s="6">
        <v>2</v>
      </c>
      <c r="G170" s="4">
        <v>8.6999969482421875</v>
      </c>
      <c r="H170" s="4">
        <v>15.5</v>
      </c>
      <c r="I170" s="1">
        <v>3</v>
      </c>
      <c r="J170" s="2">
        <v>6.2705249999453372E-2</v>
      </c>
      <c r="K170" s="10">
        <v>431</v>
      </c>
      <c r="L170" s="2">
        <v>9.6317615015039382E-2</v>
      </c>
      <c r="M170" s="10">
        <f>VLOOKUP(B170,'Fam ranks'!$E$3:$H$35,4,0)</f>
        <v>17</v>
      </c>
      <c r="N170" s="2">
        <v>9.8193392608011534E-2</v>
      </c>
      <c r="O170" s="2">
        <v>9.6968653535598956E-2</v>
      </c>
      <c r="P170" s="2">
        <v>-6.5103852055957423E-4</v>
      </c>
      <c r="Q170" s="2">
        <v>-3.4837104087998574E-2</v>
      </c>
      <c r="R170" s="2">
        <v>-5.6161887255355303E-3</v>
      </c>
      <c r="S170" s="4">
        <v>-5.7917569449118167</v>
      </c>
      <c r="T170" s="10">
        <v>397</v>
      </c>
      <c r="U170" s="10">
        <v>4</v>
      </c>
      <c r="V170" s="10">
        <v>7</v>
      </c>
      <c r="W170" s="28" t="s">
        <v>11</v>
      </c>
      <c r="X170" s="12">
        <f>IF(M170&lt;=$X$1,1,0)</f>
        <v>0</v>
      </c>
      <c r="Y170" s="12">
        <f>IF(V170&lt;=Y$1,1,0)</f>
        <v>0</v>
      </c>
      <c r="Z170" s="12">
        <f>IF(U170&lt;=Z$1,1,0)</f>
        <v>0</v>
      </c>
      <c r="AA170" s="20">
        <f>IF(I170=1,0,IF(I170=2,1,1+$AA$1))</f>
        <v>1.2</v>
      </c>
      <c r="AB170" s="12">
        <f>IF(T170&lt;=AB$1,1,0)</f>
        <v>0</v>
      </c>
      <c r="AC170" s="20">
        <f>SUM(X170:AB170)</f>
        <v>1.2</v>
      </c>
    </row>
    <row r="171" spans="1:29" x14ac:dyDescent="0.25">
      <c r="A171" s="6" t="s">
        <v>48</v>
      </c>
      <c r="B171" s="6">
        <v>402951</v>
      </c>
      <c r="C171" s="6" t="s">
        <v>49</v>
      </c>
      <c r="D171" s="6">
        <v>4001</v>
      </c>
      <c r="E171" s="6">
        <v>10</v>
      </c>
      <c r="F171" s="6">
        <v>1</v>
      </c>
      <c r="G171" s="4">
        <v>9.7999954223632812</v>
      </c>
      <c r="H171" s="4">
        <v>14.5</v>
      </c>
      <c r="I171" s="1">
        <v>3</v>
      </c>
      <c r="J171" s="2">
        <v>6.18134999999711E-2</v>
      </c>
      <c r="K171" s="10">
        <v>433</v>
      </c>
      <c r="L171" s="2">
        <v>9.6317615015039382E-2</v>
      </c>
      <c r="M171" s="10">
        <f>VLOOKUP(B171,'Fam ranks'!$E$3:$H$35,4,0)</f>
        <v>17</v>
      </c>
      <c r="N171" s="2">
        <v>9.8193392608011534E-2</v>
      </c>
      <c r="O171" s="2">
        <v>9.6968653535598956E-2</v>
      </c>
      <c r="P171" s="2">
        <v>-6.5103852055957423E-4</v>
      </c>
      <c r="Q171" s="2">
        <v>-3.5728854087480846E-2</v>
      </c>
      <c r="R171" s="2">
        <v>-5.7499512254578717E-3</v>
      </c>
      <c r="S171" s="4">
        <v>-5.9297010072919702</v>
      </c>
      <c r="T171" s="10">
        <v>400</v>
      </c>
      <c r="U171" s="10">
        <v>5</v>
      </c>
      <c r="V171" s="10">
        <v>8</v>
      </c>
      <c r="W171" s="28" t="s">
        <v>11</v>
      </c>
      <c r="X171" s="12">
        <f>IF(M171&lt;=$X$1,1,0)</f>
        <v>0</v>
      </c>
      <c r="Y171" s="12">
        <f>IF(V171&lt;=Y$1,1,0)</f>
        <v>0</v>
      </c>
      <c r="Z171" s="12">
        <f>IF(U171&lt;=Z$1,1,0)</f>
        <v>0</v>
      </c>
      <c r="AA171" s="20">
        <f>IF(I171=1,0,IF(I171=2,1,1+$AA$1))</f>
        <v>1.2</v>
      </c>
      <c r="AB171" s="12">
        <f>IF(T171&lt;=AB$1,1,0)</f>
        <v>0</v>
      </c>
      <c r="AC171" s="20">
        <f>SUM(X171:AB171)</f>
        <v>1.2</v>
      </c>
    </row>
    <row r="172" spans="1:29" x14ac:dyDescent="0.25">
      <c r="A172" s="6" t="s">
        <v>50</v>
      </c>
      <c r="B172" s="6">
        <v>1302851</v>
      </c>
      <c r="C172" s="6" t="s">
        <v>11</v>
      </c>
      <c r="D172" s="6">
        <v>13001</v>
      </c>
      <c r="E172" s="6">
        <v>10</v>
      </c>
      <c r="F172" s="6">
        <v>1</v>
      </c>
      <c r="G172" s="4">
        <v>10.899993896484375</v>
      </c>
      <c r="H172" s="4">
        <v>19.699996948242188</v>
      </c>
      <c r="I172" s="1">
        <v>2</v>
      </c>
      <c r="J172" s="2">
        <v>0.12690542999916943</v>
      </c>
      <c r="K172" s="10">
        <v>137</v>
      </c>
      <c r="L172" s="2">
        <v>0.14814326977336401</v>
      </c>
      <c r="M172" s="10">
        <f>VLOOKUP(B172,'Fam ranks'!$E$3:$H$35,4,0)</f>
        <v>1</v>
      </c>
      <c r="N172" s="2">
        <v>9.8193392608011534E-2</v>
      </c>
      <c r="O172" s="2">
        <v>9.6968653535598956E-2</v>
      </c>
      <c r="P172" s="2">
        <v>5.117461623776505E-2</v>
      </c>
      <c r="Q172" s="2">
        <v>-2.2462578846607156E-2</v>
      </c>
      <c r="R172" s="2">
        <v>2.7335382915667953E-2</v>
      </c>
      <c r="S172" s="4">
        <v>28.189916966963594</v>
      </c>
      <c r="T172" s="10">
        <v>6</v>
      </c>
      <c r="U172" s="10">
        <v>1</v>
      </c>
      <c r="V172" s="10">
        <v>2</v>
      </c>
      <c r="W172" s="28" t="s">
        <v>64</v>
      </c>
      <c r="X172" s="12">
        <f>IF(M172&lt;=$X$1,1,0)</f>
        <v>1</v>
      </c>
      <c r="Y172" s="12">
        <f>IF(V172&lt;=Y$1,1,0)</f>
        <v>1</v>
      </c>
      <c r="Z172" s="12">
        <f>IF(U172&lt;=Z$1,1,0)</f>
        <v>1</v>
      </c>
      <c r="AA172" s="20">
        <f>IF(I172=1,0,IF(I172=2,1,1+$AA$1))</f>
        <v>1</v>
      </c>
      <c r="AB172" s="12">
        <f>IF(T172&lt;=AB$1,1,0)</f>
        <v>1</v>
      </c>
      <c r="AC172" s="20">
        <f>SUM(X172:AB172)</f>
        <v>5</v>
      </c>
    </row>
    <row r="173" spans="1:29" x14ac:dyDescent="0.25">
      <c r="A173" s="6" t="s">
        <v>50</v>
      </c>
      <c r="B173" s="6">
        <v>1302851</v>
      </c>
      <c r="C173" s="6" t="s">
        <v>11</v>
      </c>
      <c r="D173" s="6">
        <v>13001</v>
      </c>
      <c r="E173" s="6">
        <v>10</v>
      </c>
      <c r="F173" s="6">
        <v>2</v>
      </c>
      <c r="G173" s="4">
        <v>11.299995422363281</v>
      </c>
      <c r="H173" s="4">
        <v>18.899993896484375</v>
      </c>
      <c r="I173" s="1">
        <v>3</v>
      </c>
      <c r="J173" s="2">
        <v>0.1210941899998943</v>
      </c>
      <c r="K173" s="10">
        <v>160</v>
      </c>
      <c r="L173" s="2">
        <v>0.14814326977336401</v>
      </c>
      <c r="M173" s="10">
        <f>VLOOKUP(B173,'Fam ranks'!$E$3:$H$35,4,0)</f>
        <v>1</v>
      </c>
      <c r="N173" s="2">
        <v>9.8193392608011534E-2</v>
      </c>
      <c r="O173" s="2">
        <v>9.6968653535598956E-2</v>
      </c>
      <c r="P173" s="2">
        <v>5.117461623776505E-2</v>
      </c>
      <c r="Q173" s="2">
        <v>-2.8273818845882273E-2</v>
      </c>
      <c r="R173" s="2">
        <v>2.6463696915776685E-2</v>
      </c>
      <c r="S173" s="4">
        <v>27.290981106653586</v>
      </c>
      <c r="T173" s="10">
        <v>7</v>
      </c>
      <c r="U173" s="10">
        <v>2</v>
      </c>
      <c r="V173" s="10">
        <v>3</v>
      </c>
      <c r="W173" s="28" t="s">
        <v>64</v>
      </c>
      <c r="X173" s="12">
        <f>IF(M173&lt;=$X$1,1,0)</f>
        <v>1</v>
      </c>
      <c r="Y173" s="12">
        <f>IF(V173&lt;=Y$1,1,0)</f>
        <v>1</v>
      </c>
      <c r="Z173" s="12">
        <f>IF(U173&lt;=Z$1,1,0)</f>
        <v>1</v>
      </c>
      <c r="AA173" s="20">
        <f>IF(I173=1,0,IF(I173=2,1,1+$AA$1))</f>
        <v>1.2</v>
      </c>
      <c r="AB173" s="12">
        <f>IF(T173&lt;=AB$1,1,0)</f>
        <v>1</v>
      </c>
      <c r="AC173" s="20">
        <f>SUM(X173:AB173)</f>
        <v>5.2</v>
      </c>
    </row>
    <row r="174" spans="1:29" x14ac:dyDescent="0.25">
      <c r="A174" s="6" t="s">
        <v>50</v>
      </c>
      <c r="B174" s="6">
        <v>1302851</v>
      </c>
      <c r="C174" s="6" t="s">
        <v>11</v>
      </c>
      <c r="D174" s="6">
        <v>13001</v>
      </c>
      <c r="E174" s="6">
        <v>10</v>
      </c>
      <c r="F174" s="6">
        <v>4</v>
      </c>
      <c r="G174" s="4">
        <v>10</v>
      </c>
      <c r="H174" s="4">
        <v>19.79998779296875</v>
      </c>
      <c r="I174" s="1">
        <v>2</v>
      </c>
      <c r="J174" s="2">
        <v>0.11761199999909877</v>
      </c>
      <c r="K174" s="10">
        <v>177</v>
      </c>
      <c r="L174" s="2">
        <v>0.14814326977336401</v>
      </c>
      <c r="M174" s="10">
        <f>VLOOKUP(B174,'Fam ranks'!$E$3:$H$35,4,0)</f>
        <v>1</v>
      </c>
      <c r="N174" s="2">
        <v>9.8193392608011534E-2</v>
      </c>
      <c r="O174" s="2">
        <v>9.6968653535598956E-2</v>
      </c>
      <c r="P174" s="2">
        <v>5.117461623776505E-2</v>
      </c>
      <c r="Q174" s="2">
        <v>-3.17560088466778E-2</v>
      </c>
      <c r="R174" s="2">
        <v>2.5941368415657359E-2</v>
      </c>
      <c r="S174" s="4">
        <v>26.752324044732468</v>
      </c>
      <c r="T174" s="10">
        <v>11</v>
      </c>
      <c r="U174" s="10">
        <v>3</v>
      </c>
      <c r="V174" s="10">
        <v>4</v>
      </c>
      <c r="W174" s="28" t="s">
        <v>64</v>
      </c>
      <c r="X174" s="12">
        <f>IF(M174&lt;=$X$1,1,0)</f>
        <v>1</v>
      </c>
      <c r="Y174" s="12">
        <f>IF(V174&lt;=Y$1,1,0)</f>
        <v>1</v>
      </c>
      <c r="Z174" s="12">
        <f>IF(U174&lt;=Z$1,1,0)</f>
        <v>0</v>
      </c>
      <c r="AA174" s="20">
        <f>IF(I174=1,0,IF(I174=2,1,1+$AA$1))</f>
        <v>1</v>
      </c>
      <c r="AB174" s="12">
        <f>IF(T174&lt;=AB$1,1,0)</f>
        <v>1</v>
      </c>
      <c r="AC174" s="20">
        <f>SUM(X174:AB174)</f>
        <v>4</v>
      </c>
    </row>
    <row r="175" spans="1:29" x14ac:dyDescent="0.25">
      <c r="A175" s="6" t="s">
        <v>30</v>
      </c>
      <c r="B175" s="6">
        <v>4021002</v>
      </c>
      <c r="C175" s="6" t="s">
        <v>11</v>
      </c>
      <c r="D175" s="6">
        <v>4001</v>
      </c>
      <c r="E175" s="6">
        <v>10</v>
      </c>
      <c r="F175" s="6">
        <v>3</v>
      </c>
      <c r="G175" s="4">
        <v>10.199996948242187</v>
      </c>
      <c r="H175" s="4">
        <v>20.199996948242187</v>
      </c>
      <c r="I175" s="1">
        <v>2</v>
      </c>
      <c r="J175" s="2">
        <v>0.12486023999917961</v>
      </c>
      <c r="K175" s="10">
        <v>146</v>
      </c>
      <c r="L175" s="2">
        <v>9.2559545508121316E-2</v>
      </c>
      <c r="M175" s="10">
        <f>VLOOKUP(B175,'Fam ranks'!$E$3:$H$35,4,0)</f>
        <v>22</v>
      </c>
      <c r="N175" s="2">
        <v>9.8193392608011534E-2</v>
      </c>
      <c r="O175" s="2">
        <v>9.6968653535598956E-2</v>
      </c>
      <c r="P175" s="2">
        <v>-4.4091080274776401E-3</v>
      </c>
      <c r="Q175" s="2">
        <v>3.1075955418645718E-2</v>
      </c>
      <c r="R175" s="2">
        <v>2.0159284963102739E-3</v>
      </c>
      <c r="S175" s="4">
        <v>2.0789486321682191</v>
      </c>
      <c r="T175" s="10">
        <v>231</v>
      </c>
      <c r="U175" s="10">
        <v>1</v>
      </c>
      <c r="V175" s="10">
        <v>2</v>
      </c>
      <c r="W175" s="28" t="s">
        <v>11</v>
      </c>
      <c r="X175" s="12">
        <f>IF(M175&lt;=$X$1,1,0)</f>
        <v>0</v>
      </c>
      <c r="Y175" s="12">
        <f>IF(V175&lt;=Y$1,1,0)</f>
        <v>1</v>
      </c>
      <c r="Z175" s="12">
        <f>IF(U175&lt;=Z$1,1,0)</f>
        <v>1</v>
      </c>
      <c r="AA175" s="20">
        <f>IF(I175=1,0,IF(I175=2,1,1+$AA$1))</f>
        <v>1</v>
      </c>
      <c r="AB175" s="12">
        <f>IF(T175&lt;=AB$1,1,0)</f>
        <v>0</v>
      </c>
      <c r="AC175" s="20">
        <f>SUM(X175:AB175)</f>
        <v>3</v>
      </c>
    </row>
    <row r="176" spans="1:29" x14ac:dyDescent="0.25">
      <c r="A176" s="6" t="s">
        <v>30</v>
      </c>
      <c r="B176" s="6">
        <v>4021002</v>
      </c>
      <c r="C176" s="6" t="s">
        <v>11</v>
      </c>
      <c r="D176" s="6">
        <v>4001</v>
      </c>
      <c r="E176" s="6">
        <v>10</v>
      </c>
      <c r="F176" s="6">
        <v>2</v>
      </c>
      <c r="G176" s="4">
        <v>10.5</v>
      </c>
      <c r="H176" s="4">
        <v>17.79998779296875</v>
      </c>
      <c r="I176" s="1">
        <v>2</v>
      </c>
      <c r="J176" s="2">
        <v>9.9804599999515631E-2</v>
      </c>
      <c r="K176" s="10">
        <v>267</v>
      </c>
      <c r="L176" s="2">
        <v>9.2559545508121316E-2</v>
      </c>
      <c r="M176" s="10">
        <f>VLOOKUP(B176,'Fam ranks'!$E$3:$H$35,4,0)</f>
        <v>22</v>
      </c>
      <c r="N176" s="2">
        <v>9.8193392608011534E-2</v>
      </c>
      <c r="O176" s="2">
        <v>9.6968653535598956E-2</v>
      </c>
      <c r="P176" s="2">
        <v>-4.4091080274776401E-3</v>
      </c>
      <c r="Q176" s="2">
        <v>6.0203154189817365E-3</v>
      </c>
      <c r="R176" s="2">
        <v>-1.7424175036393234E-3</v>
      </c>
      <c r="S176" s="4">
        <v>-1.7968873858804795</v>
      </c>
      <c r="T176" s="10">
        <v>320</v>
      </c>
      <c r="U176" s="10">
        <v>2</v>
      </c>
      <c r="V176" s="10">
        <v>4</v>
      </c>
      <c r="W176" s="28" t="s">
        <v>11</v>
      </c>
      <c r="X176" s="12">
        <f>IF(M176&lt;=$X$1,1,0)</f>
        <v>0</v>
      </c>
      <c r="Y176" s="12">
        <f>IF(V176&lt;=Y$1,1,0)</f>
        <v>1</v>
      </c>
      <c r="Z176" s="12">
        <f>IF(U176&lt;=Z$1,1,0)</f>
        <v>1</v>
      </c>
      <c r="AA176" s="20">
        <f>IF(I176=1,0,IF(I176=2,1,1+$AA$1))</f>
        <v>1</v>
      </c>
      <c r="AB176" s="12">
        <f>IF(T176&lt;=AB$1,1,0)</f>
        <v>0</v>
      </c>
      <c r="AC176" s="20">
        <f>SUM(X176:AB176)</f>
        <v>3</v>
      </c>
    </row>
    <row r="177" spans="1:29" x14ac:dyDescent="0.25">
      <c r="A177" s="6" t="s">
        <v>30</v>
      </c>
      <c r="B177" s="6">
        <v>4021002</v>
      </c>
      <c r="C177" s="6" t="s">
        <v>11</v>
      </c>
      <c r="D177" s="6">
        <v>4001</v>
      </c>
      <c r="E177" s="6">
        <v>10</v>
      </c>
      <c r="F177" s="6">
        <v>6</v>
      </c>
      <c r="G177" s="4">
        <v>9.6999969482421875</v>
      </c>
      <c r="H177" s="4">
        <v>15.599998474121094</v>
      </c>
      <c r="I177" s="1">
        <v>3</v>
      </c>
      <c r="J177" s="2">
        <v>7.0817759999954433E-2</v>
      </c>
      <c r="K177" s="10">
        <v>402</v>
      </c>
      <c r="L177" s="2">
        <v>9.2559545508121316E-2</v>
      </c>
      <c r="M177" s="10">
        <f>VLOOKUP(B177,'Fam ranks'!$E$3:$H$35,4,0)</f>
        <v>22</v>
      </c>
      <c r="N177" s="2">
        <v>9.8193392608011534E-2</v>
      </c>
      <c r="O177" s="2">
        <v>9.6968653535598956E-2</v>
      </c>
      <c r="P177" s="2">
        <v>-4.4091080274776401E-3</v>
      </c>
      <c r="Q177" s="2">
        <v>-2.2966524580579462E-2</v>
      </c>
      <c r="R177" s="2">
        <v>-6.0904435035735033E-3</v>
      </c>
      <c r="S177" s="4">
        <v>-6.2808374474722299</v>
      </c>
      <c r="T177" s="10">
        <v>408</v>
      </c>
      <c r="U177" s="10">
        <v>3</v>
      </c>
      <c r="V177" s="10">
        <v>11</v>
      </c>
      <c r="W177" s="28" t="s">
        <v>11</v>
      </c>
      <c r="X177" s="12">
        <f>IF(M177&lt;=$X$1,1,0)</f>
        <v>0</v>
      </c>
      <c r="Y177" s="12">
        <f>IF(V177&lt;=Y$1,1,0)</f>
        <v>0</v>
      </c>
      <c r="Z177" s="12">
        <f>IF(U177&lt;=Z$1,1,0)</f>
        <v>0</v>
      </c>
      <c r="AA177" s="20">
        <f>IF(I177=1,0,IF(I177=2,1,1+$AA$1))</f>
        <v>1.2</v>
      </c>
      <c r="AB177" s="12">
        <f>IF(T177&lt;=AB$1,1,0)</f>
        <v>0</v>
      </c>
      <c r="AC177" s="20">
        <f>SUM(X177:AB177)</f>
        <v>1.2</v>
      </c>
    </row>
    <row r="178" spans="1:29" x14ac:dyDescent="0.25">
      <c r="A178" s="6" t="s">
        <v>51</v>
      </c>
      <c r="B178" s="6">
        <v>13021061</v>
      </c>
      <c r="C178" s="6" t="s">
        <v>52</v>
      </c>
      <c r="D178" s="6">
        <v>13001</v>
      </c>
      <c r="E178" s="6">
        <v>10</v>
      </c>
      <c r="F178" s="6">
        <v>1</v>
      </c>
      <c r="G178" s="4">
        <v>9.5</v>
      </c>
      <c r="H178" s="4">
        <v>21.79998779296875</v>
      </c>
      <c r="I178" s="1">
        <v>2</v>
      </c>
      <c r="J178" s="2">
        <v>0.13544339999862132</v>
      </c>
      <c r="K178" s="10">
        <v>110</v>
      </c>
      <c r="L178" s="2">
        <v>9.7802128447300588E-2</v>
      </c>
      <c r="M178" s="10">
        <f>VLOOKUP(B178,'Fam ranks'!$E$3:$H$35,4,0)</f>
        <v>15</v>
      </c>
      <c r="N178" s="2">
        <v>9.8193392608011534E-2</v>
      </c>
      <c r="O178" s="2">
        <v>9.6968653535598956E-2</v>
      </c>
      <c r="P178" s="2">
        <v>8.3347491170163157E-4</v>
      </c>
      <c r="Q178" s="2">
        <v>3.6416532478908151E-2</v>
      </c>
      <c r="R178" s="2">
        <v>5.9625648188572009E-3</v>
      </c>
      <c r="S178" s="4">
        <v>6.1489611348148037</v>
      </c>
      <c r="T178" s="10">
        <v>167</v>
      </c>
      <c r="U178" s="10">
        <v>1</v>
      </c>
      <c r="V178" s="10">
        <v>5</v>
      </c>
      <c r="W178" s="28" t="s">
        <v>67</v>
      </c>
      <c r="X178" s="12">
        <f>IF(M178&lt;=$X$1,1,0)</f>
        <v>0</v>
      </c>
      <c r="Y178" s="12">
        <f>IF(V178&lt;=Y$1,1,0)</f>
        <v>1</v>
      </c>
      <c r="Z178" s="12">
        <f>IF(U178&lt;=Z$1,1,0)</f>
        <v>1</v>
      </c>
      <c r="AA178" s="20">
        <f>IF(I178=1,0,IF(I178=2,1,1+$AA$1))</f>
        <v>1</v>
      </c>
      <c r="AB178" s="12">
        <f>IF(T178&lt;=AB$1,1,0)</f>
        <v>0</v>
      </c>
      <c r="AC178" s="20">
        <f>SUM(X178:AB178)</f>
        <v>3</v>
      </c>
    </row>
    <row r="179" spans="1:29" x14ac:dyDescent="0.25">
      <c r="A179" s="6" t="s">
        <v>51</v>
      </c>
      <c r="B179" s="6">
        <v>13021061</v>
      </c>
      <c r="C179" s="6" t="s">
        <v>52</v>
      </c>
      <c r="D179" s="6">
        <v>13001</v>
      </c>
      <c r="E179" s="6">
        <v>10</v>
      </c>
      <c r="F179" s="6">
        <v>4</v>
      </c>
      <c r="G179" s="4">
        <v>10.649993896484375</v>
      </c>
      <c r="H179" s="4">
        <v>20.29998779296875</v>
      </c>
      <c r="I179" s="1">
        <v>2</v>
      </c>
      <c r="J179" s="2">
        <v>0.13166275499861513</v>
      </c>
      <c r="K179" s="10">
        <v>122</v>
      </c>
      <c r="L179" s="2">
        <v>9.7802128447300588E-2</v>
      </c>
      <c r="M179" s="10">
        <f>VLOOKUP(B179,'Fam ranks'!$E$3:$H$35,4,0)</f>
        <v>15</v>
      </c>
      <c r="N179" s="2">
        <v>9.8193392608011534E-2</v>
      </c>
      <c r="O179" s="2">
        <v>9.6968653535598956E-2</v>
      </c>
      <c r="P179" s="2">
        <v>8.3347491170163157E-4</v>
      </c>
      <c r="Q179" s="2">
        <v>3.2635887478901962E-2</v>
      </c>
      <c r="R179" s="2">
        <v>5.3954680688562727E-3</v>
      </c>
      <c r="S179" s="4">
        <v>5.5641363184191253</v>
      </c>
      <c r="T179" s="10">
        <v>172</v>
      </c>
      <c r="U179" s="10">
        <v>2</v>
      </c>
      <c r="V179" s="10">
        <v>7</v>
      </c>
      <c r="W179" s="28" t="s">
        <v>67</v>
      </c>
      <c r="X179" s="12">
        <f>IF(M179&lt;=$X$1,1,0)</f>
        <v>0</v>
      </c>
      <c r="Y179" s="12">
        <f>IF(V179&lt;=Y$1,1,0)</f>
        <v>0</v>
      </c>
      <c r="Z179" s="12">
        <f>IF(U179&lt;=Z$1,1,0)</f>
        <v>1</v>
      </c>
      <c r="AA179" s="20">
        <f>IF(I179=1,0,IF(I179=2,1,1+$AA$1))</f>
        <v>1</v>
      </c>
      <c r="AB179" s="12">
        <f>IF(T179&lt;=AB$1,1,0)</f>
        <v>0</v>
      </c>
      <c r="AC179" s="20">
        <f>SUM(X179:AB179)</f>
        <v>2</v>
      </c>
    </row>
    <row r="180" spans="1:29" x14ac:dyDescent="0.25">
      <c r="A180" s="6" t="s">
        <v>51</v>
      </c>
      <c r="B180" s="6">
        <v>13021061</v>
      </c>
      <c r="C180" s="6" t="s">
        <v>52</v>
      </c>
      <c r="D180" s="6">
        <v>13001</v>
      </c>
      <c r="E180" s="6">
        <v>10</v>
      </c>
      <c r="F180" s="6">
        <v>6</v>
      </c>
      <c r="G180" s="4">
        <v>9.2999954223632812</v>
      </c>
      <c r="H180" s="4">
        <v>12.699996948242188</v>
      </c>
      <c r="I180" s="1">
        <v>2</v>
      </c>
      <c r="J180" s="2">
        <v>4.4999909999660304E-2</v>
      </c>
      <c r="K180" s="10">
        <v>486</v>
      </c>
      <c r="L180" s="2">
        <v>9.7802128447300588E-2</v>
      </c>
      <c r="M180" s="10">
        <f>VLOOKUP(B180,'Fam ranks'!$E$3:$H$35,4,0)</f>
        <v>15</v>
      </c>
      <c r="N180" s="2">
        <v>9.8193392608011534E-2</v>
      </c>
      <c r="O180" s="2">
        <v>9.6968653535598956E-2</v>
      </c>
      <c r="P180" s="2">
        <v>8.3347491170163157E-4</v>
      </c>
      <c r="Q180" s="2">
        <v>-5.4026957520052862E-2</v>
      </c>
      <c r="R180" s="2">
        <v>-7.6039586809869501E-3</v>
      </c>
      <c r="S180" s="4">
        <v>-7.8416667693497448</v>
      </c>
      <c r="T180" s="10">
        <v>435</v>
      </c>
      <c r="U180" s="10">
        <v>3</v>
      </c>
      <c r="V180" s="10">
        <v>20</v>
      </c>
      <c r="W180" s="28" t="s">
        <v>11</v>
      </c>
      <c r="X180" s="12">
        <f>IF(M180&lt;=$X$1,1,0)</f>
        <v>0</v>
      </c>
      <c r="Y180" s="12">
        <f>IF(V180&lt;=Y$1,1,0)</f>
        <v>0</v>
      </c>
      <c r="Z180" s="12">
        <f>IF(U180&lt;=Z$1,1,0)</f>
        <v>0</v>
      </c>
      <c r="AA180" s="20">
        <f>IF(I180=1,0,IF(I180=2,1,1+$AA$1))</f>
        <v>1</v>
      </c>
      <c r="AB180" s="12">
        <f>IF(T180&lt;=AB$1,1,0)</f>
        <v>0</v>
      </c>
      <c r="AC180" s="20">
        <f>SUM(X180:AB180)</f>
        <v>1</v>
      </c>
    </row>
    <row r="181" spans="1:29" x14ac:dyDescent="0.25">
      <c r="A181" s="6" t="s">
        <v>18</v>
      </c>
      <c r="B181" s="6">
        <v>13027881</v>
      </c>
      <c r="C181" s="6" t="s">
        <v>19</v>
      </c>
      <c r="D181" s="6">
        <v>13001</v>
      </c>
      <c r="E181" s="6">
        <v>10</v>
      </c>
      <c r="F181" s="6">
        <v>5</v>
      </c>
      <c r="G181" s="4">
        <v>9.5</v>
      </c>
      <c r="H181" s="4">
        <v>18.599990844726562</v>
      </c>
      <c r="I181" s="1">
        <v>1</v>
      </c>
      <c r="J181" s="2">
        <v>9.859859999960463E-2</v>
      </c>
      <c r="K181" s="10">
        <v>275</v>
      </c>
      <c r="L181" s="2">
        <v>0.10877580200348418</v>
      </c>
      <c r="M181" s="10">
        <f>VLOOKUP(B181,'Fam ranks'!$E$3:$H$35,4,0)</f>
        <v>7</v>
      </c>
      <c r="N181" s="2">
        <v>9.8193392608011534E-2</v>
      </c>
      <c r="O181" s="2">
        <v>9.6968653535598956E-2</v>
      </c>
      <c r="P181" s="2">
        <v>1.180714846788522E-2</v>
      </c>
      <c r="Q181" s="2">
        <v>-1.1401941076292124E-2</v>
      </c>
      <c r="R181" s="2">
        <v>5.3739979192873131E-3</v>
      </c>
      <c r="S181" s="4">
        <v>5.5419949884262554</v>
      </c>
      <c r="T181" s="10">
        <v>173</v>
      </c>
      <c r="U181" s="10">
        <v>1</v>
      </c>
      <c r="V181" s="10">
        <v>13</v>
      </c>
      <c r="W181" s="28" t="s">
        <v>67</v>
      </c>
      <c r="X181" s="12">
        <f>IF(M181&lt;=$X$1,1,0)</f>
        <v>1</v>
      </c>
      <c r="Y181" s="12">
        <f>IF(V181&lt;=Y$1,1,0)</f>
        <v>0</v>
      </c>
      <c r="Z181" s="12">
        <f>IF(U181&lt;=Z$1,1,0)</f>
        <v>1</v>
      </c>
      <c r="AA181" s="20">
        <f>IF(I181=1,0,IF(I181=2,1,1+$AA$1))</f>
        <v>0</v>
      </c>
      <c r="AB181" s="12">
        <f>IF(T181&lt;=AB$1,1,0)</f>
        <v>0</v>
      </c>
      <c r="AC181" s="20">
        <f>SUM(X181:AB181)</f>
        <v>2</v>
      </c>
    </row>
    <row r="182" spans="1:29" x14ac:dyDescent="0.25">
      <c r="A182" s="6" t="s">
        <v>18</v>
      </c>
      <c r="B182" s="6">
        <v>13027881</v>
      </c>
      <c r="C182" s="6" t="s">
        <v>19</v>
      </c>
      <c r="D182" s="6">
        <v>13001</v>
      </c>
      <c r="E182" s="6">
        <v>10</v>
      </c>
      <c r="F182" s="6">
        <v>1</v>
      </c>
      <c r="G182" s="4">
        <v>8.399993896484375</v>
      </c>
      <c r="H182" s="4">
        <v>16.29998779296875</v>
      </c>
      <c r="I182" s="1">
        <v>2</v>
      </c>
      <c r="J182" s="2">
        <v>6.69538799993461E-2</v>
      </c>
      <c r="K182" s="10">
        <v>417</v>
      </c>
      <c r="L182" s="2">
        <v>0.10877580200348418</v>
      </c>
      <c r="M182" s="10">
        <f>VLOOKUP(B182,'Fam ranks'!$E$3:$H$35,4,0)</f>
        <v>7</v>
      </c>
      <c r="N182" s="2">
        <v>9.8193392608011534E-2</v>
      </c>
      <c r="O182" s="2">
        <v>9.6968653535598956E-2</v>
      </c>
      <c r="P182" s="2">
        <v>1.180714846788522E-2</v>
      </c>
      <c r="Q182" s="2">
        <v>-4.3046661076550655E-2</v>
      </c>
      <c r="R182" s="2">
        <v>6.2728991924853369E-4</v>
      </c>
      <c r="S182" s="4">
        <v>0.64689969013362059</v>
      </c>
      <c r="T182" s="10">
        <v>263</v>
      </c>
      <c r="U182" s="10">
        <v>2</v>
      </c>
      <c r="V182" s="10">
        <v>18</v>
      </c>
      <c r="W182" s="28" t="s">
        <v>11</v>
      </c>
      <c r="X182" s="12">
        <f>IF(M182&lt;=$X$1,1,0)</f>
        <v>1</v>
      </c>
      <c r="Y182" s="12">
        <f>IF(V182&lt;=Y$1,1,0)</f>
        <v>0</v>
      </c>
      <c r="Z182" s="12">
        <f>IF(U182&lt;=Z$1,1,0)</f>
        <v>1</v>
      </c>
      <c r="AA182" s="20">
        <f>IF(I182=1,0,IF(I182=2,1,1+$AA$1))</f>
        <v>1</v>
      </c>
      <c r="AB182" s="12">
        <f>IF(T182&lt;=AB$1,1,0)</f>
        <v>0</v>
      </c>
      <c r="AC182" s="20">
        <f>SUM(X182:AB182)</f>
        <v>3</v>
      </c>
    </row>
    <row r="183" spans="1:29" x14ac:dyDescent="0.25">
      <c r="A183" s="6" t="s">
        <v>18</v>
      </c>
      <c r="B183" s="6">
        <v>13027881</v>
      </c>
      <c r="C183" s="6" t="s">
        <v>19</v>
      </c>
      <c r="D183" s="6">
        <v>13001</v>
      </c>
      <c r="E183" s="6">
        <v>10</v>
      </c>
      <c r="F183" s="6">
        <v>6</v>
      </c>
      <c r="G183" s="4">
        <v>8.7999954223632812</v>
      </c>
      <c r="H183" s="4">
        <v>15.099998474121094</v>
      </c>
      <c r="I183" s="1">
        <v>2</v>
      </c>
      <c r="J183" s="2">
        <v>6.0194639999735955E-2</v>
      </c>
      <c r="K183" s="10">
        <v>436</v>
      </c>
      <c r="L183" s="2">
        <v>0.10877580200348418</v>
      </c>
      <c r="M183" s="10">
        <f>VLOOKUP(B183,'Fam ranks'!$E$3:$H$35,4,0)</f>
        <v>7</v>
      </c>
      <c r="N183" s="2">
        <v>9.8193392608011534E-2</v>
      </c>
      <c r="O183" s="2">
        <v>9.6968653535598956E-2</v>
      </c>
      <c r="P183" s="2">
        <v>1.180714846788522E-2</v>
      </c>
      <c r="Q183" s="2">
        <v>-4.98059010761608E-2</v>
      </c>
      <c r="R183" s="2">
        <v>-3.8659608069298822E-4</v>
      </c>
      <c r="S183" s="4">
        <v>-0.3986814981926729</v>
      </c>
      <c r="T183" s="10">
        <v>290</v>
      </c>
      <c r="U183" s="10">
        <v>3</v>
      </c>
      <c r="V183" s="10">
        <v>19</v>
      </c>
      <c r="W183" s="28" t="s">
        <v>11</v>
      </c>
      <c r="X183" s="12">
        <f>IF(M183&lt;=$X$1,1,0)</f>
        <v>1</v>
      </c>
      <c r="Y183" s="12">
        <f>IF(V183&lt;=Y$1,1,0)</f>
        <v>0</v>
      </c>
      <c r="Z183" s="12">
        <f>IF(U183&lt;=Z$1,1,0)</f>
        <v>0</v>
      </c>
      <c r="AA183" s="20">
        <f>IF(I183=1,0,IF(I183=2,1,1+$AA$1))</f>
        <v>1</v>
      </c>
      <c r="AB183" s="12">
        <f>IF(T183&lt;=AB$1,1,0)</f>
        <v>0</v>
      </c>
      <c r="AC183" s="20">
        <f>SUM(X183:AB183)</f>
        <v>2</v>
      </c>
    </row>
    <row r="184" spans="1:29" x14ac:dyDescent="0.25">
      <c r="A184" s="6" t="s">
        <v>18</v>
      </c>
      <c r="B184" s="6">
        <v>13027881</v>
      </c>
      <c r="C184" s="6" t="s">
        <v>19</v>
      </c>
      <c r="D184" s="6">
        <v>13001</v>
      </c>
      <c r="E184" s="6">
        <v>10</v>
      </c>
      <c r="F184" s="6">
        <v>4</v>
      </c>
      <c r="G184" s="4">
        <v>9</v>
      </c>
      <c r="H184" s="4">
        <v>11.699996948242188</v>
      </c>
      <c r="I184" s="1">
        <v>3</v>
      </c>
      <c r="J184" s="2">
        <v>3.6960299999918789E-2</v>
      </c>
      <c r="K184" s="10">
        <v>504</v>
      </c>
      <c r="L184" s="2">
        <v>0.10877580200348418</v>
      </c>
      <c r="M184" s="10">
        <f>VLOOKUP(B184,'Fam ranks'!$E$3:$H$35,4,0)</f>
        <v>7</v>
      </c>
      <c r="N184" s="2">
        <v>9.8193392608011534E-2</v>
      </c>
      <c r="O184" s="2">
        <v>9.6968653535598956E-2</v>
      </c>
      <c r="P184" s="2">
        <v>1.180714846788522E-2</v>
      </c>
      <c r="Q184" s="2">
        <v>-7.3040241075977966E-2</v>
      </c>
      <c r="R184" s="2">
        <v>-3.8717470806655637E-3</v>
      </c>
      <c r="S184" s="4">
        <v>-3.9927821409257525</v>
      </c>
      <c r="T184" s="10">
        <v>364</v>
      </c>
      <c r="U184" s="10">
        <v>4</v>
      </c>
      <c r="V184" s="10">
        <v>22</v>
      </c>
      <c r="W184" s="28" t="s">
        <v>11</v>
      </c>
      <c r="X184" s="12">
        <f>IF(M184&lt;=$X$1,1,0)</f>
        <v>1</v>
      </c>
      <c r="Y184" s="12">
        <f>IF(V184&lt;=Y$1,1,0)</f>
        <v>0</v>
      </c>
      <c r="Z184" s="12">
        <f>IF(U184&lt;=Z$1,1,0)</f>
        <v>0</v>
      </c>
      <c r="AA184" s="20">
        <f>IF(I184=1,0,IF(I184=2,1,1+$AA$1))</f>
        <v>1.2</v>
      </c>
      <c r="AB184" s="12">
        <f>IF(T184&lt;=AB$1,1,0)</f>
        <v>0</v>
      </c>
      <c r="AC184" s="20">
        <f>SUM(X184:AB184)</f>
        <v>2.2000000000000002</v>
      </c>
    </row>
    <row r="185" spans="1:29" x14ac:dyDescent="0.25">
      <c r="A185" s="6" t="s">
        <v>44</v>
      </c>
      <c r="B185" s="6">
        <v>402142</v>
      </c>
      <c r="C185" s="6" t="s">
        <v>11</v>
      </c>
      <c r="D185" s="6">
        <v>4001</v>
      </c>
      <c r="E185" s="6">
        <v>11</v>
      </c>
      <c r="F185" s="6">
        <v>6</v>
      </c>
      <c r="G185" s="4">
        <v>10</v>
      </c>
      <c r="H185" s="4">
        <v>16.79998779296875</v>
      </c>
      <c r="I185" s="1">
        <v>3</v>
      </c>
      <c r="J185" s="2">
        <v>8.4671999999955005E-2</v>
      </c>
      <c r="K185" s="10">
        <v>334</v>
      </c>
      <c r="L185" s="2">
        <v>9.1609026837085841E-2</v>
      </c>
      <c r="M185" s="10">
        <f>VLOOKUP(B185,'Fam ranks'!$E$3:$H$35,4,0)</f>
        <v>23</v>
      </c>
      <c r="N185" s="2">
        <v>6.6843686249640655E-2</v>
      </c>
      <c r="O185" s="2">
        <v>9.6968653535598956E-2</v>
      </c>
      <c r="P185" s="2">
        <v>-5.3596266985131147E-3</v>
      </c>
      <c r="Q185" s="2">
        <v>2.3187940448827465E-2</v>
      </c>
      <c r="R185" s="2">
        <v>2.6241504821625109E-4</v>
      </c>
      <c r="S185" s="4">
        <v>0.27061843043939321</v>
      </c>
      <c r="T185" s="10">
        <v>275</v>
      </c>
      <c r="U185" s="10">
        <v>1</v>
      </c>
      <c r="V185" s="10">
        <v>5</v>
      </c>
      <c r="W185" s="28" t="s">
        <v>11</v>
      </c>
      <c r="X185" s="12">
        <f>IF(M185&lt;=$X$1,1,0)</f>
        <v>0</v>
      </c>
      <c r="Y185" s="12">
        <f>IF(V185&lt;=Y$1,1,0)</f>
        <v>1</v>
      </c>
      <c r="Z185" s="12">
        <f>IF(U185&lt;=Z$1,1,0)</f>
        <v>1</v>
      </c>
      <c r="AA185" s="20">
        <f>IF(I185=1,0,IF(I185=2,1,1+$AA$1))</f>
        <v>1.2</v>
      </c>
      <c r="AB185" s="12">
        <f>IF(T185&lt;=AB$1,1,0)</f>
        <v>0</v>
      </c>
      <c r="AC185" s="20">
        <f>SUM(X185:AB185)</f>
        <v>3.2</v>
      </c>
    </row>
    <row r="186" spans="1:29" x14ac:dyDescent="0.25">
      <c r="A186" s="6" t="s">
        <v>44</v>
      </c>
      <c r="B186" s="6">
        <v>402142</v>
      </c>
      <c r="C186" s="6" t="s">
        <v>11</v>
      </c>
      <c r="D186" s="6">
        <v>4001</v>
      </c>
      <c r="E186" s="6">
        <v>11</v>
      </c>
      <c r="F186" s="6">
        <v>3</v>
      </c>
      <c r="G186" s="4">
        <v>9.0999984741210937</v>
      </c>
      <c r="H186" s="4">
        <v>16</v>
      </c>
      <c r="I186" s="1">
        <v>2</v>
      </c>
      <c r="J186" s="2">
        <v>6.9887999999991735E-2</v>
      </c>
      <c r="K186" s="10">
        <v>406</v>
      </c>
      <c r="L186" s="2">
        <v>9.1609026837085841E-2</v>
      </c>
      <c r="M186" s="10">
        <f>VLOOKUP(B186,'Fam ranks'!$E$3:$H$35,4,0)</f>
        <v>23</v>
      </c>
      <c r="N186" s="2">
        <v>6.6843686249640655E-2</v>
      </c>
      <c r="O186" s="2">
        <v>9.6968653535598956E-2</v>
      </c>
      <c r="P186" s="2">
        <v>-5.3596266985131147E-3</v>
      </c>
      <c r="Q186" s="2">
        <v>8.4039404488641944E-3</v>
      </c>
      <c r="R186" s="2">
        <v>-1.9551849517782391E-3</v>
      </c>
      <c r="S186" s="4">
        <v>-2.0163061778108067</v>
      </c>
      <c r="T186" s="10">
        <v>322</v>
      </c>
      <c r="U186" s="10">
        <v>2</v>
      </c>
      <c r="V186" s="10">
        <v>10</v>
      </c>
      <c r="W186" s="28" t="s">
        <v>11</v>
      </c>
      <c r="X186" s="12">
        <f>IF(M186&lt;=$X$1,1,0)</f>
        <v>0</v>
      </c>
      <c r="Y186" s="12">
        <f>IF(V186&lt;=Y$1,1,0)</f>
        <v>0</v>
      </c>
      <c r="Z186" s="12">
        <f>IF(U186&lt;=Z$1,1,0)</f>
        <v>1</v>
      </c>
      <c r="AA186" s="20">
        <f>IF(I186=1,0,IF(I186=2,1,1+$AA$1))</f>
        <v>1</v>
      </c>
      <c r="AB186" s="12">
        <f>IF(T186&lt;=AB$1,1,0)</f>
        <v>0</v>
      </c>
      <c r="AC186" s="20">
        <f>SUM(X186:AB186)</f>
        <v>2</v>
      </c>
    </row>
    <row r="187" spans="1:29" x14ac:dyDescent="0.25">
      <c r="A187" s="6" t="s">
        <v>44</v>
      </c>
      <c r="B187" s="6">
        <v>402142</v>
      </c>
      <c r="C187" s="6" t="s">
        <v>11</v>
      </c>
      <c r="D187" s="6">
        <v>4001</v>
      </c>
      <c r="E187" s="6">
        <v>11</v>
      </c>
      <c r="F187" s="6">
        <v>4</v>
      </c>
      <c r="G187" s="4">
        <v>9.25</v>
      </c>
      <c r="H187" s="4">
        <v>14.699996948242188</v>
      </c>
      <c r="I187" s="1">
        <v>2</v>
      </c>
      <c r="J187" s="2">
        <v>5.9964974999729748E-2</v>
      </c>
      <c r="K187" s="10">
        <v>437</v>
      </c>
      <c r="L187" s="2">
        <v>9.1609026837085841E-2</v>
      </c>
      <c r="M187" s="10">
        <f>VLOOKUP(B187,'Fam ranks'!$E$3:$H$35,4,0)</f>
        <v>23</v>
      </c>
      <c r="N187" s="2">
        <v>6.6843686249640655E-2</v>
      </c>
      <c r="O187" s="2">
        <v>9.6968653535598956E-2</v>
      </c>
      <c r="P187" s="2">
        <v>-5.3596266985131147E-3</v>
      </c>
      <c r="Q187" s="2">
        <v>-1.5190845513977924E-3</v>
      </c>
      <c r="R187" s="2">
        <v>-3.4436387018175374E-3</v>
      </c>
      <c r="S187" s="4">
        <v>-3.5512906246071725</v>
      </c>
      <c r="T187" s="10">
        <v>353</v>
      </c>
      <c r="U187" s="10">
        <v>3</v>
      </c>
      <c r="V187" s="10">
        <v>13</v>
      </c>
      <c r="W187" s="28" t="s">
        <v>11</v>
      </c>
      <c r="X187" s="12">
        <f>IF(M187&lt;=$X$1,1,0)</f>
        <v>0</v>
      </c>
      <c r="Y187" s="12">
        <f>IF(V187&lt;=Y$1,1,0)</f>
        <v>0</v>
      </c>
      <c r="Z187" s="12">
        <f>IF(U187&lt;=Z$1,1,0)</f>
        <v>0</v>
      </c>
      <c r="AA187" s="20">
        <f>IF(I187=1,0,IF(I187=2,1,1+$AA$1))</f>
        <v>1</v>
      </c>
      <c r="AB187" s="12">
        <f>IF(T187&lt;=AB$1,1,0)</f>
        <v>0</v>
      </c>
      <c r="AC187" s="20">
        <f>SUM(X187:AB187)</f>
        <v>1</v>
      </c>
    </row>
    <row r="188" spans="1:29" x14ac:dyDescent="0.25">
      <c r="A188" s="6" t="s">
        <v>44</v>
      </c>
      <c r="B188" s="6">
        <v>402142</v>
      </c>
      <c r="C188" s="6" t="s">
        <v>11</v>
      </c>
      <c r="D188" s="6">
        <v>4001</v>
      </c>
      <c r="E188" s="6">
        <v>11</v>
      </c>
      <c r="F188" s="6">
        <v>5</v>
      </c>
      <c r="G188" s="4">
        <v>7.5499992370605469</v>
      </c>
      <c r="H188" s="4">
        <v>8.5</v>
      </c>
      <c r="I188" s="1">
        <v>1</v>
      </c>
      <c r="J188" s="2">
        <v>1.6364624999823718E-2</v>
      </c>
      <c r="K188" s="10">
        <v>536</v>
      </c>
      <c r="L188" s="2">
        <v>9.1609026837085841E-2</v>
      </c>
      <c r="M188" s="10">
        <f>VLOOKUP(B188,'Fam ranks'!$E$3:$H$35,4,0)</f>
        <v>23</v>
      </c>
      <c r="N188" s="2">
        <v>6.6843686249640655E-2</v>
      </c>
      <c r="O188" s="2">
        <v>9.6968653535598956E-2</v>
      </c>
      <c r="P188" s="2">
        <v>-5.3596266985131147E-3</v>
      </c>
      <c r="Q188" s="2">
        <v>-4.5119434551303808E-2</v>
      </c>
      <c r="R188" s="2">
        <v>-9.9836912018034397E-3</v>
      </c>
      <c r="S188" s="4">
        <v>-10.295792338849219</v>
      </c>
      <c r="T188" s="10">
        <v>464</v>
      </c>
      <c r="U188" s="10">
        <v>4</v>
      </c>
      <c r="V188" s="10">
        <v>18</v>
      </c>
      <c r="W188" s="28" t="s">
        <v>11</v>
      </c>
      <c r="X188" s="12">
        <f>IF(M188&lt;=$X$1,1,0)</f>
        <v>0</v>
      </c>
      <c r="Y188" s="12">
        <f>IF(V188&lt;=Y$1,1,0)</f>
        <v>0</v>
      </c>
      <c r="Z188" s="12">
        <f>IF(U188&lt;=Z$1,1,0)</f>
        <v>0</v>
      </c>
      <c r="AA188" s="20">
        <f>IF(I188=1,0,IF(I188=2,1,1+$AA$1))</f>
        <v>0</v>
      </c>
      <c r="AB188" s="12">
        <f>IF(T188&lt;=AB$1,1,0)</f>
        <v>0</v>
      </c>
      <c r="AC188" s="20">
        <f>SUM(X188:AB188)</f>
        <v>0</v>
      </c>
    </row>
    <row r="189" spans="1:29" x14ac:dyDescent="0.25">
      <c r="A189" s="6" t="s">
        <v>26</v>
      </c>
      <c r="B189" s="6">
        <v>1302261</v>
      </c>
      <c r="C189" s="6" t="s">
        <v>11</v>
      </c>
      <c r="D189" s="6">
        <v>13001</v>
      </c>
      <c r="E189" s="6">
        <v>11</v>
      </c>
      <c r="F189" s="6">
        <v>2</v>
      </c>
      <c r="G189" s="4">
        <v>9.149993896484375</v>
      </c>
      <c r="H189" s="4">
        <v>21.699996948242188</v>
      </c>
      <c r="I189" s="1">
        <v>2</v>
      </c>
      <c r="J189" s="2">
        <v>0.12925930499841343</v>
      </c>
      <c r="K189" s="10">
        <v>127</v>
      </c>
      <c r="L189" s="2">
        <v>9.5526115189124836E-2</v>
      </c>
      <c r="M189" s="10">
        <f>VLOOKUP(B189,'Fam ranks'!$E$3:$H$35,4,0)</f>
        <v>20</v>
      </c>
      <c r="N189" s="2">
        <v>6.6843686249640655E-2</v>
      </c>
      <c r="O189" s="2">
        <v>9.6968653535598956E-2</v>
      </c>
      <c r="P189" s="2">
        <v>-1.4425383464741204E-3</v>
      </c>
      <c r="Q189" s="2">
        <v>6.3858157095246892E-2</v>
      </c>
      <c r="R189" s="2">
        <v>8.7132005564025602E-3</v>
      </c>
      <c r="S189" s="4">
        <v>8.9855847624034357</v>
      </c>
      <c r="T189" s="10">
        <v>140</v>
      </c>
      <c r="U189" s="10">
        <v>1</v>
      </c>
      <c r="V189" s="10">
        <v>4</v>
      </c>
      <c r="W189" s="28" t="s">
        <v>66</v>
      </c>
      <c r="X189" s="12">
        <f>IF(M189&lt;=$X$1,1,0)</f>
        <v>0</v>
      </c>
      <c r="Y189" s="12">
        <f>IF(V189&lt;=Y$1,1,0)</f>
        <v>1</v>
      </c>
      <c r="Z189" s="12">
        <f>IF(U189&lt;=Z$1,1,0)</f>
        <v>1</v>
      </c>
      <c r="AA189" s="20">
        <f>IF(I189=1,0,IF(I189=2,1,1+$AA$1))</f>
        <v>1</v>
      </c>
      <c r="AB189" s="12">
        <f>IF(T189&lt;=AB$1,1,0)</f>
        <v>0</v>
      </c>
      <c r="AC189" s="20">
        <f>SUM(X189:AB189)</f>
        <v>3</v>
      </c>
    </row>
    <row r="190" spans="1:29" x14ac:dyDescent="0.25">
      <c r="A190" s="6" t="s">
        <v>26</v>
      </c>
      <c r="B190" s="6">
        <v>1302261</v>
      </c>
      <c r="C190" s="6" t="s">
        <v>11</v>
      </c>
      <c r="D190" s="6">
        <v>13001</v>
      </c>
      <c r="E190" s="6">
        <v>11</v>
      </c>
      <c r="F190" s="6">
        <v>5</v>
      </c>
      <c r="G190" s="4">
        <v>8.7999954223632812</v>
      </c>
      <c r="H190" s="4">
        <v>17.29998779296875</v>
      </c>
      <c r="I190" s="1">
        <v>3</v>
      </c>
      <c r="J190" s="2">
        <v>7.9012559999682708E-2</v>
      </c>
      <c r="K190" s="10">
        <v>361</v>
      </c>
      <c r="L190" s="2">
        <v>9.5526115189124836E-2</v>
      </c>
      <c r="M190" s="10">
        <f>VLOOKUP(B190,'Fam ranks'!$E$3:$H$35,4,0)</f>
        <v>20</v>
      </c>
      <c r="N190" s="2">
        <v>6.6843686249640655E-2</v>
      </c>
      <c r="O190" s="2">
        <v>9.6968653535598956E-2</v>
      </c>
      <c r="P190" s="2">
        <v>-1.4425383464741204E-3</v>
      </c>
      <c r="Q190" s="2">
        <v>1.3611412096516173E-2</v>
      </c>
      <c r="R190" s="2">
        <v>1.1761888065929538E-3</v>
      </c>
      <c r="S190" s="4">
        <v>1.2129577587267966</v>
      </c>
      <c r="T190" s="10">
        <v>252</v>
      </c>
      <c r="U190" s="10">
        <v>2</v>
      </c>
      <c r="V190" s="10">
        <v>8</v>
      </c>
      <c r="W190" s="28" t="s">
        <v>11</v>
      </c>
      <c r="X190" s="12">
        <f>IF(M190&lt;=$X$1,1,0)</f>
        <v>0</v>
      </c>
      <c r="Y190" s="12">
        <f>IF(V190&lt;=Y$1,1,0)</f>
        <v>0</v>
      </c>
      <c r="Z190" s="12">
        <f>IF(U190&lt;=Z$1,1,0)</f>
        <v>1</v>
      </c>
      <c r="AA190" s="20">
        <f>IF(I190=1,0,IF(I190=2,1,1+$AA$1))</f>
        <v>1.2</v>
      </c>
      <c r="AB190" s="12">
        <f>IF(T190&lt;=AB$1,1,0)</f>
        <v>0</v>
      </c>
      <c r="AC190" s="20">
        <f>SUM(X190:AB190)</f>
        <v>2.2000000000000002</v>
      </c>
    </row>
    <row r="191" spans="1:29" x14ac:dyDescent="0.25">
      <c r="A191" s="6" t="s">
        <v>26</v>
      </c>
      <c r="B191" s="6">
        <v>1302261</v>
      </c>
      <c r="C191" s="6" t="s">
        <v>11</v>
      </c>
      <c r="D191" s="6">
        <v>13001</v>
      </c>
      <c r="E191" s="6">
        <v>11</v>
      </c>
      <c r="F191" s="6">
        <v>3</v>
      </c>
      <c r="G191" s="4">
        <v>8.7999954223632812</v>
      </c>
      <c r="H191" s="4">
        <v>14.199996948242187</v>
      </c>
      <c r="I191" s="1">
        <v>3</v>
      </c>
      <c r="J191" s="2">
        <v>5.3232959999604645E-2</v>
      </c>
      <c r="K191" s="10">
        <v>461</v>
      </c>
      <c r="L191" s="2">
        <v>9.5526115189124836E-2</v>
      </c>
      <c r="M191" s="10">
        <f>VLOOKUP(B191,'Fam ranks'!$E$3:$H$35,4,0)</f>
        <v>20</v>
      </c>
      <c r="N191" s="2">
        <v>6.6843686249640655E-2</v>
      </c>
      <c r="O191" s="2">
        <v>9.6968653535598956E-2</v>
      </c>
      <c r="P191" s="2">
        <v>-1.4425383464741204E-3</v>
      </c>
      <c r="Q191" s="2">
        <v>-1.2168187903561889E-2</v>
      </c>
      <c r="R191" s="2">
        <v>-2.6907511934187553E-3</v>
      </c>
      <c r="S191" s="4">
        <v>-2.774867026931473</v>
      </c>
      <c r="T191" s="10">
        <v>334</v>
      </c>
      <c r="U191" s="10">
        <v>3</v>
      </c>
      <c r="V191" s="10">
        <v>11</v>
      </c>
      <c r="W191" s="28" t="s">
        <v>11</v>
      </c>
      <c r="X191" s="12">
        <f>IF(M191&lt;=$X$1,1,0)</f>
        <v>0</v>
      </c>
      <c r="Y191" s="12">
        <f>IF(V191&lt;=Y$1,1,0)</f>
        <v>0</v>
      </c>
      <c r="Z191" s="12">
        <f>IF(U191&lt;=Z$1,1,0)</f>
        <v>0</v>
      </c>
      <c r="AA191" s="20">
        <f>IF(I191=1,0,IF(I191=2,1,1+$AA$1))</f>
        <v>1.2</v>
      </c>
      <c r="AB191" s="12">
        <f>IF(T191&lt;=AB$1,1,0)</f>
        <v>0</v>
      </c>
      <c r="AC191" s="20">
        <f>SUM(X191:AB191)</f>
        <v>1.2</v>
      </c>
    </row>
    <row r="192" spans="1:29" x14ac:dyDescent="0.25">
      <c r="A192" s="6" t="s">
        <v>26</v>
      </c>
      <c r="B192" s="6">
        <v>1302261</v>
      </c>
      <c r="C192" s="6" t="s">
        <v>11</v>
      </c>
      <c r="D192" s="6">
        <v>13001</v>
      </c>
      <c r="E192" s="6">
        <v>11</v>
      </c>
      <c r="F192" s="6">
        <v>4</v>
      </c>
      <c r="G192" s="4">
        <v>8.899993896484375</v>
      </c>
      <c r="H192" s="4">
        <v>12.799995422363281</v>
      </c>
      <c r="I192" s="1">
        <v>3</v>
      </c>
      <c r="J192" s="2">
        <v>4.3745279999711784E-2</v>
      </c>
      <c r="K192" s="10">
        <v>489</v>
      </c>
      <c r="L192" s="2">
        <v>9.5526115189124836E-2</v>
      </c>
      <c r="M192" s="10">
        <f>VLOOKUP(B192,'Fam ranks'!$E$3:$H$35,4,0)</f>
        <v>20</v>
      </c>
      <c r="N192" s="2">
        <v>6.6843686249640655E-2</v>
      </c>
      <c r="O192" s="2">
        <v>9.6968653535598956E-2</v>
      </c>
      <c r="P192" s="2">
        <v>-1.4425383464741204E-3</v>
      </c>
      <c r="Q192" s="2">
        <v>-2.1655867903454751E-2</v>
      </c>
      <c r="R192" s="2">
        <v>-4.1139031934026848E-3</v>
      </c>
      <c r="S192" s="4">
        <v>-4.2425083193430089</v>
      </c>
      <c r="T192" s="10">
        <v>371</v>
      </c>
      <c r="U192" s="10">
        <v>4</v>
      </c>
      <c r="V192" s="10">
        <v>12</v>
      </c>
      <c r="W192" s="28" t="s">
        <v>11</v>
      </c>
      <c r="X192" s="12">
        <f>IF(M192&lt;=$X$1,1,0)</f>
        <v>0</v>
      </c>
      <c r="Y192" s="12">
        <f>IF(V192&lt;=Y$1,1,0)</f>
        <v>0</v>
      </c>
      <c r="Z192" s="12">
        <f>IF(U192&lt;=Z$1,1,0)</f>
        <v>0</v>
      </c>
      <c r="AA192" s="20">
        <f>IF(I192=1,0,IF(I192=2,1,1+$AA$1))</f>
        <v>1.2</v>
      </c>
      <c r="AB192" s="12">
        <f>IF(T192&lt;=AB$1,1,0)</f>
        <v>0</v>
      </c>
      <c r="AC192" s="20">
        <f>SUM(X192:AB192)</f>
        <v>1.2</v>
      </c>
    </row>
    <row r="193" spans="1:29" x14ac:dyDescent="0.25">
      <c r="A193" s="6" t="s">
        <v>26</v>
      </c>
      <c r="B193" s="6">
        <v>1302261</v>
      </c>
      <c r="C193" s="6" t="s">
        <v>11</v>
      </c>
      <c r="D193" s="6">
        <v>13001</v>
      </c>
      <c r="E193" s="6">
        <v>11</v>
      </c>
      <c r="F193" s="6">
        <v>6</v>
      </c>
      <c r="G193" s="4">
        <v>7.2999992370605469</v>
      </c>
      <c r="H193" s="4">
        <v>11.599998474121094</v>
      </c>
      <c r="I193" s="1">
        <v>3</v>
      </c>
      <c r="J193" s="2">
        <v>2.9468639999777224E-2</v>
      </c>
      <c r="K193" s="10">
        <v>514</v>
      </c>
      <c r="L193" s="2">
        <v>9.5526115189124836E-2</v>
      </c>
      <c r="M193" s="10">
        <f>VLOOKUP(B193,'Fam ranks'!$E$3:$H$35,4,0)</f>
        <v>20</v>
      </c>
      <c r="N193" s="2">
        <v>6.6843686249640655E-2</v>
      </c>
      <c r="O193" s="2">
        <v>9.6968653535598956E-2</v>
      </c>
      <c r="P193" s="2">
        <v>-1.4425383464741204E-3</v>
      </c>
      <c r="Q193" s="2">
        <v>-3.5932507903389324E-2</v>
      </c>
      <c r="R193" s="2">
        <v>-6.2553991933928712E-3</v>
      </c>
      <c r="S193" s="4">
        <v>-6.4509498330781714</v>
      </c>
      <c r="T193" s="10">
        <v>414</v>
      </c>
      <c r="U193" s="10">
        <v>5</v>
      </c>
      <c r="V193" s="10">
        <v>15</v>
      </c>
      <c r="W193" s="28" t="s">
        <v>11</v>
      </c>
      <c r="X193" s="12">
        <f>IF(M193&lt;=$X$1,1,0)</f>
        <v>0</v>
      </c>
      <c r="Y193" s="12">
        <f>IF(V193&lt;=Y$1,1,0)</f>
        <v>0</v>
      </c>
      <c r="Z193" s="12">
        <f>IF(U193&lt;=Z$1,1,0)</f>
        <v>0</v>
      </c>
      <c r="AA193" s="20">
        <f>IF(I193=1,0,IF(I193=2,1,1+$AA$1))</f>
        <v>1.2</v>
      </c>
      <c r="AB193" s="12">
        <f>IF(T193&lt;=AB$1,1,0)</f>
        <v>0</v>
      </c>
      <c r="AC193" s="20">
        <f>SUM(X193:AB193)</f>
        <v>1.2</v>
      </c>
    </row>
    <row r="194" spans="1:29" x14ac:dyDescent="0.25">
      <c r="A194" s="6" t="s">
        <v>35</v>
      </c>
      <c r="B194" s="6">
        <v>4021021</v>
      </c>
      <c r="C194" s="6" t="s">
        <v>36</v>
      </c>
      <c r="D194" s="6">
        <v>4001</v>
      </c>
      <c r="E194" s="6">
        <v>11</v>
      </c>
      <c r="F194" s="6">
        <v>2</v>
      </c>
      <c r="G194" s="4">
        <v>11.399993896484375</v>
      </c>
      <c r="H194" s="4">
        <v>16.399993896484375</v>
      </c>
      <c r="I194" s="1">
        <v>2</v>
      </c>
      <c r="J194" s="2">
        <v>9.1984319999937725E-2</v>
      </c>
      <c r="K194" s="10">
        <v>300</v>
      </c>
      <c r="L194" s="2">
        <v>0.10498249645195783</v>
      </c>
      <c r="M194" s="10">
        <f>VLOOKUP(B194,'Fam ranks'!$E$3:$H$35,4,0)</f>
        <v>11</v>
      </c>
      <c r="N194" s="2">
        <v>6.6843686249640655E-2</v>
      </c>
      <c r="O194" s="2">
        <v>9.6968653535598956E-2</v>
      </c>
      <c r="P194" s="2">
        <v>8.0138429163588709E-3</v>
      </c>
      <c r="Q194" s="2">
        <v>1.7126790833938199E-2</v>
      </c>
      <c r="R194" s="2">
        <v>7.3773243749060517E-3</v>
      </c>
      <c r="S194" s="4">
        <v>7.6079476262890475</v>
      </c>
      <c r="T194" s="10">
        <v>155</v>
      </c>
      <c r="U194" s="10">
        <v>1</v>
      </c>
      <c r="V194" s="10">
        <v>6</v>
      </c>
      <c r="W194" s="28" t="s">
        <v>67</v>
      </c>
      <c r="X194" s="12">
        <f>IF(M194&lt;=$X$1,1,0)</f>
        <v>1</v>
      </c>
      <c r="Y194" s="12">
        <f>IF(V194&lt;=Y$1,1,0)</f>
        <v>0</v>
      </c>
      <c r="Z194" s="12">
        <f>IF(U194&lt;=Z$1,1,0)</f>
        <v>1</v>
      </c>
      <c r="AA194" s="20">
        <f>IF(I194=1,0,IF(I194=2,1,1+$AA$1))</f>
        <v>1</v>
      </c>
      <c r="AB194" s="12">
        <f>IF(T194&lt;=AB$1,1,0)</f>
        <v>0</v>
      </c>
      <c r="AC194" s="20">
        <f>SUM(X194:AB194)</f>
        <v>3</v>
      </c>
    </row>
    <row r="195" spans="1:29" x14ac:dyDescent="0.25">
      <c r="A195" s="6" t="s">
        <v>35</v>
      </c>
      <c r="B195" s="6">
        <v>4021021</v>
      </c>
      <c r="C195" s="6" t="s">
        <v>36</v>
      </c>
      <c r="D195" s="6">
        <v>4001</v>
      </c>
      <c r="E195" s="6">
        <v>11</v>
      </c>
      <c r="F195" s="6">
        <v>1</v>
      </c>
      <c r="G195" s="4">
        <v>8.899993896484375</v>
      </c>
      <c r="H195" s="4">
        <v>13.199996948242188</v>
      </c>
      <c r="I195" s="1">
        <v>2</v>
      </c>
      <c r="J195" s="2">
        <v>4.6522079999704147E-2</v>
      </c>
      <c r="K195" s="10">
        <v>483</v>
      </c>
      <c r="L195" s="2">
        <v>0.10498249645195783</v>
      </c>
      <c r="M195" s="10">
        <f>VLOOKUP(B195,'Fam ranks'!$E$3:$H$35,4,0)</f>
        <v>11</v>
      </c>
      <c r="N195" s="2">
        <v>6.6843686249640655E-2</v>
      </c>
      <c r="O195" s="2">
        <v>9.6968653535598956E-2</v>
      </c>
      <c r="P195" s="2">
        <v>8.0138429163588709E-3</v>
      </c>
      <c r="Q195" s="2">
        <v>-2.8335449166295393E-2</v>
      </c>
      <c r="R195" s="2">
        <v>5.5798837487101328E-4</v>
      </c>
      <c r="S195" s="4">
        <v>0.57543170346916861</v>
      </c>
      <c r="T195" s="10">
        <v>265</v>
      </c>
      <c r="U195" s="10">
        <v>2</v>
      </c>
      <c r="V195" s="10">
        <v>17</v>
      </c>
      <c r="W195" s="28" t="s">
        <v>11</v>
      </c>
      <c r="X195" s="12">
        <f>IF(M195&lt;=$X$1,1,0)</f>
        <v>1</v>
      </c>
      <c r="Y195" s="12">
        <f>IF(V195&lt;=Y$1,1,0)</f>
        <v>0</v>
      </c>
      <c r="Z195" s="12">
        <f>IF(U195&lt;=Z$1,1,0)</f>
        <v>1</v>
      </c>
      <c r="AA195" s="20">
        <f>IF(I195=1,0,IF(I195=2,1,1+$AA$1))</f>
        <v>1</v>
      </c>
      <c r="AB195" s="12">
        <f>IF(T195&lt;=AB$1,1,0)</f>
        <v>0</v>
      </c>
      <c r="AC195" s="20">
        <f>SUM(X195:AB195)</f>
        <v>3</v>
      </c>
    </row>
    <row r="196" spans="1:29" x14ac:dyDescent="0.25">
      <c r="A196" s="6" t="s">
        <v>35</v>
      </c>
      <c r="B196" s="6">
        <v>4021021</v>
      </c>
      <c r="C196" s="6" t="s">
        <v>36</v>
      </c>
      <c r="D196" s="6">
        <v>4001</v>
      </c>
      <c r="E196" s="6">
        <v>11</v>
      </c>
      <c r="F196" s="6">
        <v>4</v>
      </c>
      <c r="G196" s="4">
        <v>7.7999992370605469</v>
      </c>
      <c r="H196" s="4">
        <v>11.699996948242188</v>
      </c>
      <c r="I196" s="1">
        <v>2</v>
      </c>
      <c r="J196" s="2">
        <v>3.2032259999596135E-2</v>
      </c>
      <c r="K196" s="10">
        <v>512</v>
      </c>
      <c r="L196" s="2">
        <v>0.10498249645195783</v>
      </c>
      <c r="M196" s="10">
        <f>VLOOKUP(B196,'Fam ranks'!$E$3:$H$35,4,0)</f>
        <v>11</v>
      </c>
      <c r="N196" s="2">
        <v>6.6843686249640655E-2</v>
      </c>
      <c r="O196" s="2">
        <v>9.6968653535598956E-2</v>
      </c>
      <c r="P196" s="2">
        <v>8.0138429163588709E-3</v>
      </c>
      <c r="Q196" s="2">
        <v>-4.2825269166403404E-2</v>
      </c>
      <c r="R196" s="2">
        <v>-1.6154846251451877E-3</v>
      </c>
      <c r="S196" s="4">
        <v>-1.6659864463850824</v>
      </c>
      <c r="T196" s="10">
        <v>316</v>
      </c>
      <c r="U196" s="10">
        <v>3</v>
      </c>
      <c r="V196" s="10">
        <v>18</v>
      </c>
      <c r="W196" s="28" t="s">
        <v>11</v>
      </c>
      <c r="X196" s="12">
        <f>IF(M196&lt;=$X$1,1,0)</f>
        <v>1</v>
      </c>
      <c r="Y196" s="12">
        <f>IF(V196&lt;=Y$1,1,0)</f>
        <v>0</v>
      </c>
      <c r="Z196" s="12">
        <f>IF(U196&lt;=Z$1,1,0)</f>
        <v>0</v>
      </c>
      <c r="AA196" s="20">
        <f>IF(I196=1,0,IF(I196=2,1,1+$AA$1))</f>
        <v>1</v>
      </c>
      <c r="AB196" s="12">
        <f>IF(T196&lt;=AB$1,1,0)</f>
        <v>0</v>
      </c>
      <c r="AC196" s="20">
        <f>SUM(X196:AB196)</f>
        <v>2</v>
      </c>
    </row>
    <row r="197" spans="1:29" x14ac:dyDescent="0.25">
      <c r="A197" s="6" t="s">
        <v>35</v>
      </c>
      <c r="B197" s="6">
        <v>4021021</v>
      </c>
      <c r="C197" s="6" t="s">
        <v>36</v>
      </c>
      <c r="D197" s="6">
        <v>4001</v>
      </c>
      <c r="E197" s="6">
        <v>11</v>
      </c>
      <c r="F197" s="6">
        <v>6</v>
      </c>
      <c r="G197" s="4">
        <v>5.8999977111816406</v>
      </c>
      <c r="H197" s="4">
        <v>5.1999969482421875</v>
      </c>
      <c r="I197" s="1">
        <v>2</v>
      </c>
      <c r="J197" s="2">
        <v>4.7860799999739356E-3</v>
      </c>
      <c r="K197" s="10">
        <v>552</v>
      </c>
      <c r="L197" s="2">
        <v>0.10498249645195783</v>
      </c>
      <c r="M197" s="10">
        <f>VLOOKUP(B197,'Fam ranks'!$E$3:$H$35,4,0)</f>
        <v>11</v>
      </c>
      <c r="N197" s="2">
        <v>6.6843686249640655E-2</v>
      </c>
      <c r="O197" s="2">
        <v>9.6968653535598956E-2</v>
      </c>
      <c r="P197" s="2">
        <v>8.0138429163588709E-3</v>
      </c>
      <c r="Q197" s="2">
        <v>-7.0071449166025604E-2</v>
      </c>
      <c r="R197" s="2">
        <v>-5.7024116250885175E-3</v>
      </c>
      <c r="S197" s="4">
        <v>-5.8806752668738032</v>
      </c>
      <c r="T197" s="10">
        <v>399</v>
      </c>
      <c r="U197" s="10">
        <v>4</v>
      </c>
      <c r="V197" s="10">
        <v>21</v>
      </c>
      <c r="W197" s="28" t="s">
        <v>11</v>
      </c>
      <c r="X197" s="12">
        <f>IF(M197&lt;=$X$1,1,0)</f>
        <v>1</v>
      </c>
      <c r="Y197" s="12">
        <f>IF(V197&lt;=Y$1,1,0)</f>
        <v>0</v>
      </c>
      <c r="Z197" s="12">
        <f>IF(U197&lt;=Z$1,1,0)</f>
        <v>0</v>
      </c>
      <c r="AA197" s="20">
        <f>IF(I197=1,0,IF(I197=2,1,1+$AA$1))</f>
        <v>1</v>
      </c>
      <c r="AB197" s="12">
        <f>IF(T197&lt;=AB$1,1,0)</f>
        <v>0</v>
      </c>
      <c r="AC197" s="20">
        <f>SUM(X197:AB197)</f>
        <v>2</v>
      </c>
    </row>
    <row r="198" spans="1:29" x14ac:dyDescent="0.25">
      <c r="A198" s="6" t="s">
        <v>45</v>
      </c>
      <c r="B198" s="6">
        <v>13021461</v>
      </c>
      <c r="C198" s="6" t="s">
        <v>11</v>
      </c>
      <c r="D198" s="6">
        <v>13001</v>
      </c>
      <c r="E198" s="6">
        <v>11</v>
      </c>
      <c r="F198" s="6">
        <v>1</v>
      </c>
      <c r="G198" s="4">
        <v>9.2999954223632812</v>
      </c>
      <c r="H198" s="4">
        <v>20.29998779296875</v>
      </c>
      <c r="I198" s="1">
        <v>2</v>
      </c>
      <c r="J198" s="2">
        <v>0.1149731099994824</v>
      </c>
      <c r="K198" s="10">
        <v>191</v>
      </c>
      <c r="L198" s="2">
        <v>0.13003416978938481</v>
      </c>
      <c r="M198" s="10">
        <f>VLOOKUP(B198,'Fam ranks'!$E$3:$H$35,4,0)</f>
        <v>2</v>
      </c>
      <c r="N198" s="2">
        <v>6.6843686249640655E-2</v>
      </c>
      <c r="O198" s="2">
        <v>9.6968653535598956E-2</v>
      </c>
      <c r="P198" s="2">
        <v>3.3065516253785857E-2</v>
      </c>
      <c r="Q198" s="2">
        <v>1.5063907496055892E-2</v>
      </c>
      <c r="R198" s="2">
        <v>2.2098895876679896E-2</v>
      </c>
      <c r="S198" s="4">
        <v>22.789731599776196</v>
      </c>
      <c r="T198" s="10">
        <v>20</v>
      </c>
      <c r="U198" s="10">
        <v>1</v>
      </c>
      <c r="V198" s="10">
        <v>5</v>
      </c>
      <c r="W198" s="28" t="s">
        <v>64</v>
      </c>
      <c r="X198" s="12">
        <f>IF(M198&lt;=$X$1,1,0)</f>
        <v>1</v>
      </c>
      <c r="Y198" s="12">
        <f>IF(V198&lt;=Y$1,1,0)</f>
        <v>1</v>
      </c>
      <c r="Z198" s="12">
        <f>IF(U198&lt;=Z$1,1,0)</f>
        <v>1</v>
      </c>
      <c r="AA198" s="20">
        <f>IF(I198=1,0,IF(I198=2,1,1+$AA$1))</f>
        <v>1</v>
      </c>
      <c r="AB198" s="12">
        <f>IF(T198&lt;=AB$1,1,0)</f>
        <v>1</v>
      </c>
      <c r="AC198" s="20">
        <f>SUM(X198:AB198)</f>
        <v>5</v>
      </c>
    </row>
    <row r="199" spans="1:29" x14ac:dyDescent="0.25">
      <c r="A199" s="6" t="s">
        <v>45</v>
      </c>
      <c r="B199" s="6">
        <v>13021461</v>
      </c>
      <c r="C199" s="6" t="s">
        <v>11</v>
      </c>
      <c r="D199" s="6">
        <v>13001</v>
      </c>
      <c r="E199" s="6">
        <v>11</v>
      </c>
      <c r="F199" s="6">
        <v>3</v>
      </c>
      <c r="G199" s="4">
        <v>7.8999977111816406</v>
      </c>
      <c r="H199" s="4">
        <v>19.599990844726562</v>
      </c>
      <c r="I199" s="1">
        <v>1</v>
      </c>
      <c r="J199" s="2">
        <v>9.1045919999487523E-2</v>
      </c>
      <c r="K199" s="10">
        <v>307</v>
      </c>
      <c r="L199" s="2">
        <v>0.13003416978938481</v>
      </c>
      <c r="M199" s="10">
        <f>VLOOKUP(B199,'Fam ranks'!$E$3:$H$35,4,0)</f>
        <v>2</v>
      </c>
      <c r="N199" s="2">
        <v>6.6843686249640655E-2</v>
      </c>
      <c r="O199" s="2">
        <v>9.6968653535598956E-2</v>
      </c>
      <c r="P199" s="2">
        <v>3.3065516253785857E-2</v>
      </c>
      <c r="Q199" s="2">
        <v>-8.8632825039389879E-3</v>
      </c>
      <c r="R199" s="2">
        <v>1.8509817376680664E-2</v>
      </c>
      <c r="S199" s="4">
        <v>19.088454569378314</v>
      </c>
      <c r="T199" s="10">
        <v>30</v>
      </c>
      <c r="U199" s="10">
        <v>2</v>
      </c>
      <c r="V199" s="10">
        <v>7</v>
      </c>
      <c r="W199" s="28" t="s">
        <v>64</v>
      </c>
      <c r="X199" s="12">
        <f>IF(M199&lt;=$X$1,1,0)</f>
        <v>1</v>
      </c>
      <c r="Y199" s="12">
        <f>IF(V199&lt;=Y$1,1,0)</f>
        <v>0</v>
      </c>
      <c r="Z199" s="12">
        <f>IF(U199&lt;=Z$1,1,0)</f>
        <v>1</v>
      </c>
      <c r="AA199" s="20">
        <f>IF(I199=1,0,IF(I199=2,1,1+$AA$1))</f>
        <v>0</v>
      </c>
      <c r="AB199" s="12">
        <f>IF(T199&lt;=AB$1,1,0)</f>
        <v>1</v>
      </c>
      <c r="AC199" s="20">
        <f>SUM(X199:AB199)</f>
        <v>3</v>
      </c>
    </row>
    <row r="200" spans="1:29" x14ac:dyDescent="0.25">
      <c r="A200" s="6" t="s">
        <v>45</v>
      </c>
      <c r="B200" s="6">
        <v>13021461</v>
      </c>
      <c r="C200" s="6" t="s">
        <v>11</v>
      </c>
      <c r="D200" s="6">
        <v>13001</v>
      </c>
      <c r="E200" s="6">
        <v>11</v>
      </c>
      <c r="F200" s="6">
        <v>6</v>
      </c>
      <c r="G200" s="4">
        <v>8.2999954223632812</v>
      </c>
      <c r="H200" s="4">
        <v>18.199996948242187</v>
      </c>
      <c r="I200" s="1">
        <v>3</v>
      </c>
      <c r="J200" s="2">
        <v>8.2478759999503382E-2</v>
      </c>
      <c r="K200" s="10">
        <v>345</v>
      </c>
      <c r="L200" s="2">
        <v>0.13003416978938481</v>
      </c>
      <c r="M200" s="10">
        <f>VLOOKUP(B200,'Fam ranks'!$E$3:$H$35,4,0)</f>
        <v>2</v>
      </c>
      <c r="N200" s="2">
        <v>6.6843686249640655E-2</v>
      </c>
      <c r="O200" s="2">
        <v>9.6968653535598956E-2</v>
      </c>
      <c r="P200" s="2">
        <v>3.3065516253785857E-2</v>
      </c>
      <c r="Q200" s="2">
        <v>-1.743044250392313E-2</v>
      </c>
      <c r="R200" s="2">
        <v>1.7224743376683043E-2</v>
      </c>
      <c r="S200" s="4">
        <v>17.763207746676123</v>
      </c>
      <c r="T200" s="10">
        <v>43</v>
      </c>
      <c r="U200" s="10">
        <v>3</v>
      </c>
      <c r="V200" s="10">
        <v>9</v>
      </c>
      <c r="W200" s="28" t="s">
        <v>64</v>
      </c>
      <c r="X200" s="12">
        <f>IF(M200&lt;=$X$1,1,0)</f>
        <v>1</v>
      </c>
      <c r="Y200" s="12">
        <f>IF(V200&lt;=Y$1,1,0)</f>
        <v>0</v>
      </c>
      <c r="Z200" s="12">
        <f>IF(U200&lt;=Z$1,1,0)</f>
        <v>0</v>
      </c>
      <c r="AA200" s="20">
        <f>IF(I200=1,0,IF(I200=2,1,1+$AA$1))</f>
        <v>1.2</v>
      </c>
      <c r="AB200" s="12">
        <f>IF(T200&lt;=AB$1,1,0)</f>
        <v>1</v>
      </c>
      <c r="AC200" s="20">
        <f>SUM(X200:AB200)</f>
        <v>3.2</v>
      </c>
    </row>
    <row r="201" spans="1:29" x14ac:dyDescent="0.25">
      <c r="A201" s="6" t="s">
        <v>45</v>
      </c>
      <c r="B201" s="6">
        <v>13021461</v>
      </c>
      <c r="C201" s="6" t="s">
        <v>11</v>
      </c>
      <c r="D201" s="6">
        <v>13001</v>
      </c>
      <c r="E201" s="6">
        <v>11</v>
      </c>
      <c r="F201" s="6">
        <v>2</v>
      </c>
      <c r="G201" s="4">
        <v>7.6999969482421875</v>
      </c>
      <c r="H201" s="4">
        <v>10.399993896484375</v>
      </c>
      <c r="I201" s="1">
        <v>2</v>
      </c>
      <c r="J201" s="2">
        <v>2.4984959999983403E-2</v>
      </c>
      <c r="K201" s="10">
        <v>521</v>
      </c>
      <c r="L201" s="2">
        <v>0.13003416978938481</v>
      </c>
      <c r="M201" s="10">
        <f>VLOOKUP(B201,'Fam ranks'!$E$3:$H$35,4,0)</f>
        <v>2</v>
      </c>
      <c r="N201" s="2">
        <v>6.6843686249640655E-2</v>
      </c>
      <c r="O201" s="2">
        <v>9.6968653535598956E-2</v>
      </c>
      <c r="P201" s="2">
        <v>3.3065516253785857E-2</v>
      </c>
      <c r="Q201" s="2">
        <v>-7.4924242503443109E-2</v>
      </c>
      <c r="R201" s="2">
        <v>8.6006733767550452E-3</v>
      </c>
      <c r="S201" s="4">
        <v>8.8695398597007244</v>
      </c>
      <c r="T201" s="10">
        <v>141</v>
      </c>
      <c r="U201" s="10">
        <v>4</v>
      </c>
      <c r="V201" s="10">
        <v>11</v>
      </c>
      <c r="W201" s="28" t="s">
        <v>66</v>
      </c>
      <c r="X201" s="12">
        <f>IF(M201&lt;=$X$1,1,0)</f>
        <v>1</v>
      </c>
      <c r="Y201" s="12">
        <f>IF(V201&lt;=Y$1,1,0)</f>
        <v>0</v>
      </c>
      <c r="Z201" s="12">
        <f>IF(U201&lt;=Z$1,1,0)</f>
        <v>0</v>
      </c>
      <c r="AA201" s="20">
        <f>IF(I201=1,0,IF(I201=2,1,1+$AA$1))</f>
        <v>1</v>
      </c>
      <c r="AB201" s="12">
        <f>IF(T201&lt;=AB$1,1,0)</f>
        <v>0</v>
      </c>
      <c r="AC201" s="20">
        <f>SUM(X201:AB201)</f>
        <v>2</v>
      </c>
    </row>
    <row r="202" spans="1:29" x14ac:dyDescent="0.25">
      <c r="A202" s="6" t="s">
        <v>18</v>
      </c>
      <c r="B202" s="6">
        <v>13027881</v>
      </c>
      <c r="C202" s="6" t="s">
        <v>19</v>
      </c>
      <c r="D202" s="6">
        <v>13001</v>
      </c>
      <c r="E202" s="6">
        <v>11</v>
      </c>
      <c r="F202" s="6">
        <v>2</v>
      </c>
      <c r="G202" s="4">
        <v>9.6999969482421875</v>
      </c>
      <c r="H202" s="4">
        <v>23.5</v>
      </c>
      <c r="I202" s="1">
        <v>2</v>
      </c>
      <c r="J202" s="2">
        <v>0.16070474999833095</v>
      </c>
      <c r="K202" s="10">
        <v>57</v>
      </c>
      <c r="L202" s="2">
        <v>0.10877580200348418</v>
      </c>
      <c r="M202" s="10">
        <f>VLOOKUP(B202,'Fam ranks'!$E$3:$H$35,4,0)</f>
        <v>7</v>
      </c>
      <c r="N202" s="2">
        <v>6.6843686249640655E-2</v>
      </c>
      <c r="O202" s="2">
        <v>9.6968653535598956E-2</v>
      </c>
      <c r="P202" s="2">
        <v>1.180714846788522E-2</v>
      </c>
      <c r="Q202" s="2">
        <v>8.2053915280805079E-2</v>
      </c>
      <c r="R202" s="2">
        <v>1.9392376372851895E-2</v>
      </c>
      <c r="S202" s="4">
        <v>19.998603327757458</v>
      </c>
      <c r="T202" s="10">
        <v>26</v>
      </c>
      <c r="U202" s="10">
        <v>1</v>
      </c>
      <c r="V202" s="10">
        <v>1</v>
      </c>
      <c r="W202" s="28" t="s">
        <v>64</v>
      </c>
      <c r="X202" s="12">
        <f>IF(M202&lt;=$X$1,1,0)</f>
        <v>1</v>
      </c>
      <c r="Y202" s="12">
        <f>IF(V202&lt;=Y$1,1,0)</f>
        <v>1</v>
      </c>
      <c r="Z202" s="12">
        <f>IF(U202&lt;=Z$1,1,0)</f>
        <v>1</v>
      </c>
      <c r="AA202" s="20">
        <f>IF(I202=1,0,IF(I202=2,1,1+$AA$1))</f>
        <v>1</v>
      </c>
      <c r="AB202" s="12">
        <f>IF(T202&lt;=AB$1,1,0)</f>
        <v>1</v>
      </c>
      <c r="AC202" s="20">
        <f>SUM(X202:AB202)</f>
        <v>5</v>
      </c>
    </row>
    <row r="203" spans="1:29" x14ac:dyDescent="0.25">
      <c r="A203" s="6" t="s">
        <v>18</v>
      </c>
      <c r="B203" s="6">
        <v>13027881</v>
      </c>
      <c r="C203" s="6" t="s">
        <v>19</v>
      </c>
      <c r="D203" s="6">
        <v>13001</v>
      </c>
      <c r="E203" s="6">
        <v>11</v>
      </c>
      <c r="F203" s="6">
        <v>5</v>
      </c>
      <c r="G203" s="4">
        <v>9</v>
      </c>
      <c r="H203" s="4">
        <v>19</v>
      </c>
      <c r="I203" s="1">
        <v>2</v>
      </c>
      <c r="J203" s="2">
        <v>9.746999999970285E-2</v>
      </c>
      <c r="K203" s="10">
        <v>283</v>
      </c>
      <c r="L203" s="2">
        <v>0.10877580200348418</v>
      </c>
      <c r="M203" s="10">
        <f>VLOOKUP(B203,'Fam ranks'!$E$3:$H$35,4,0)</f>
        <v>7</v>
      </c>
      <c r="N203" s="2">
        <v>6.6843686249640655E-2</v>
      </c>
      <c r="O203" s="2">
        <v>9.6968653535598956E-2</v>
      </c>
      <c r="P203" s="2">
        <v>1.180714846788522E-2</v>
      </c>
      <c r="Q203" s="2">
        <v>1.8819165282176975E-2</v>
      </c>
      <c r="R203" s="2">
        <v>9.9071638730576783E-3</v>
      </c>
      <c r="S203" s="4">
        <v>10.21687268187196</v>
      </c>
      <c r="T203" s="10">
        <v>121</v>
      </c>
      <c r="U203" s="10">
        <v>2</v>
      </c>
      <c r="V203" s="10">
        <v>8</v>
      </c>
      <c r="W203" s="28" t="s">
        <v>66</v>
      </c>
      <c r="X203" s="12">
        <f>IF(M203&lt;=$X$1,1,0)</f>
        <v>1</v>
      </c>
      <c r="Y203" s="12">
        <f>IF(V203&lt;=Y$1,1,0)</f>
        <v>0</v>
      </c>
      <c r="Z203" s="12">
        <f>IF(U203&lt;=Z$1,1,0)</f>
        <v>1</v>
      </c>
      <c r="AA203" s="20">
        <f>IF(I203=1,0,IF(I203=2,1,1+$AA$1))</f>
        <v>1</v>
      </c>
      <c r="AB203" s="12">
        <f>IF(T203&lt;=AB$1,1,0)</f>
        <v>0</v>
      </c>
      <c r="AC203" s="20">
        <f>SUM(X203:AB203)</f>
        <v>3</v>
      </c>
    </row>
    <row r="204" spans="1:29" x14ac:dyDescent="0.25">
      <c r="A204" s="6" t="s">
        <v>18</v>
      </c>
      <c r="B204" s="6">
        <v>13027881</v>
      </c>
      <c r="C204" s="6" t="s">
        <v>19</v>
      </c>
      <c r="D204" s="6">
        <v>13001</v>
      </c>
      <c r="E204" s="6">
        <v>11</v>
      </c>
      <c r="F204" s="6">
        <v>1</v>
      </c>
      <c r="G204" s="4">
        <v>9.2999954223632812</v>
      </c>
      <c r="H204" s="4">
        <v>13</v>
      </c>
      <c r="I204" s="1">
        <v>3</v>
      </c>
      <c r="J204" s="2">
        <v>4.7150999999757914E-2</v>
      </c>
      <c r="K204" s="10">
        <v>481</v>
      </c>
      <c r="L204" s="2">
        <v>0.10877580200348418</v>
      </c>
      <c r="M204" s="10">
        <f>VLOOKUP(B204,'Fam ranks'!$E$3:$H$35,4,0)</f>
        <v>7</v>
      </c>
      <c r="N204" s="2">
        <v>6.6843686249640655E-2</v>
      </c>
      <c r="O204" s="2">
        <v>9.6968653535598956E-2</v>
      </c>
      <c r="P204" s="2">
        <v>1.180714846788522E-2</v>
      </c>
      <c r="Q204" s="2">
        <v>-3.1499834717767974E-2</v>
      </c>
      <c r="R204" s="2">
        <v>2.3593138730659356E-3</v>
      </c>
      <c r="S204" s="4">
        <v>2.4330686124251364</v>
      </c>
      <c r="T204" s="10">
        <v>223</v>
      </c>
      <c r="U204" s="10">
        <v>3</v>
      </c>
      <c r="V204" s="10">
        <v>15</v>
      </c>
      <c r="W204" s="28" t="s">
        <v>11</v>
      </c>
      <c r="X204" s="12">
        <f>IF(M204&lt;=$X$1,1,0)</f>
        <v>1</v>
      </c>
      <c r="Y204" s="12">
        <f>IF(V204&lt;=Y$1,1,0)</f>
        <v>0</v>
      </c>
      <c r="Z204" s="12">
        <f>IF(U204&lt;=Z$1,1,0)</f>
        <v>0</v>
      </c>
      <c r="AA204" s="20">
        <f>IF(I204=1,0,IF(I204=2,1,1+$AA$1))</f>
        <v>1.2</v>
      </c>
      <c r="AB204" s="12">
        <f>IF(T204&lt;=AB$1,1,0)</f>
        <v>0</v>
      </c>
      <c r="AC204" s="20">
        <f>SUM(X204:AB204)</f>
        <v>2.2000000000000002</v>
      </c>
    </row>
    <row r="205" spans="1:29" x14ac:dyDescent="0.25">
      <c r="A205" s="6" t="s">
        <v>18</v>
      </c>
      <c r="B205" s="6">
        <v>13027881</v>
      </c>
      <c r="C205" s="6" t="s">
        <v>19</v>
      </c>
      <c r="D205" s="6">
        <v>13001</v>
      </c>
      <c r="E205" s="6">
        <v>11</v>
      </c>
      <c r="F205" s="6">
        <v>4</v>
      </c>
      <c r="G205" s="4">
        <v>7.8999977111816406</v>
      </c>
      <c r="H205" s="4">
        <v>9.2999954223632812</v>
      </c>
      <c r="I205" s="1">
        <v>3</v>
      </c>
      <c r="J205" s="2">
        <v>2.0498129999850789E-2</v>
      </c>
      <c r="K205" s="10">
        <v>528</v>
      </c>
      <c r="L205" s="2">
        <v>0.10877580200348418</v>
      </c>
      <c r="M205" s="10">
        <f>VLOOKUP(B205,'Fam ranks'!$E$3:$H$35,4,0)</f>
        <v>7</v>
      </c>
      <c r="N205" s="2">
        <v>6.6843686249640655E-2</v>
      </c>
      <c r="O205" s="2">
        <v>9.6968653535598956E-2</v>
      </c>
      <c r="P205" s="2">
        <v>1.180714846788522E-2</v>
      </c>
      <c r="Q205" s="2">
        <v>-5.8152704717675099E-2</v>
      </c>
      <c r="R205" s="2">
        <v>-1.6386166269201337E-3</v>
      </c>
      <c r="S205" s="4">
        <v>-1.6898415799066115</v>
      </c>
      <c r="T205" s="10">
        <v>317</v>
      </c>
      <c r="U205" s="10">
        <v>4</v>
      </c>
      <c r="V205" s="10">
        <v>20</v>
      </c>
      <c r="W205" s="28" t="s">
        <v>11</v>
      </c>
      <c r="X205" s="12">
        <f>IF(M205&lt;=$X$1,1,0)</f>
        <v>1</v>
      </c>
      <c r="Y205" s="12">
        <f>IF(V205&lt;=Y$1,1,0)</f>
        <v>0</v>
      </c>
      <c r="Z205" s="12">
        <f>IF(U205&lt;=Z$1,1,0)</f>
        <v>0</v>
      </c>
      <c r="AA205" s="20">
        <f>IF(I205=1,0,IF(I205=2,1,1+$AA$1))</f>
        <v>1.2</v>
      </c>
      <c r="AB205" s="12">
        <f>IF(T205&lt;=AB$1,1,0)</f>
        <v>0</v>
      </c>
      <c r="AC205" s="20">
        <f>SUM(X205:AB205)</f>
        <v>2.2000000000000002</v>
      </c>
    </row>
    <row r="206" spans="1:29" x14ac:dyDescent="0.25">
      <c r="A206" s="6" t="s">
        <v>34</v>
      </c>
      <c r="B206" s="6">
        <v>13028061</v>
      </c>
      <c r="C206" s="6" t="s">
        <v>11</v>
      </c>
      <c r="D206" s="6">
        <v>13001</v>
      </c>
      <c r="E206" s="6">
        <v>11</v>
      </c>
      <c r="F206" s="6">
        <v>1</v>
      </c>
      <c r="G206" s="4">
        <v>9.6999969482421875</v>
      </c>
      <c r="H206" s="4">
        <v>17.29998779296875</v>
      </c>
      <c r="I206" s="1">
        <v>2</v>
      </c>
      <c r="J206" s="2">
        <v>8.7093389999608917E-2</v>
      </c>
      <c r="K206" s="10">
        <v>326</v>
      </c>
      <c r="L206" s="2">
        <v>9.1156408198908564E-2</v>
      </c>
      <c r="M206" s="10">
        <f>VLOOKUP(B206,'Fam ranks'!$E$3:$H$35,4,0)</f>
        <v>24</v>
      </c>
      <c r="N206" s="2">
        <v>6.6843686249640655E-2</v>
      </c>
      <c r="O206" s="2">
        <v>9.6968653535598956E-2</v>
      </c>
      <c r="P206" s="2">
        <v>-5.8122453366903915E-3</v>
      </c>
      <c r="Q206" s="2">
        <v>2.6061949086658653E-2</v>
      </c>
      <c r="R206" s="2">
        <v>4.2194516098456288E-4</v>
      </c>
      <c r="S206" s="4">
        <v>0.43513562950490914</v>
      </c>
      <c r="T206" s="10">
        <v>268</v>
      </c>
      <c r="U206" s="10">
        <v>1</v>
      </c>
      <c r="V206" s="10">
        <v>1</v>
      </c>
      <c r="W206" s="28" t="s">
        <v>11</v>
      </c>
      <c r="X206" s="12">
        <f>IF(M206&lt;=$X$1,1,0)</f>
        <v>0</v>
      </c>
      <c r="Y206" s="12">
        <f>IF(V206&lt;=Y$1,1,0)</f>
        <v>1</v>
      </c>
      <c r="Z206" s="12">
        <f>IF(U206&lt;=Z$1,1,0)</f>
        <v>1</v>
      </c>
      <c r="AA206" s="20">
        <f>IF(I206=1,0,IF(I206=2,1,1+$AA$1))</f>
        <v>1</v>
      </c>
      <c r="AB206" s="12">
        <f>IF(T206&lt;=AB$1,1,0)</f>
        <v>0</v>
      </c>
      <c r="AC206" s="20">
        <f>SUM(X206:AB206)</f>
        <v>3</v>
      </c>
    </row>
    <row r="207" spans="1:29" x14ac:dyDescent="0.25">
      <c r="A207" s="6" t="s">
        <v>34</v>
      </c>
      <c r="B207" s="6">
        <v>13028061</v>
      </c>
      <c r="C207" s="6" t="s">
        <v>11</v>
      </c>
      <c r="D207" s="6">
        <v>13001</v>
      </c>
      <c r="E207" s="6">
        <v>11</v>
      </c>
      <c r="F207" s="6">
        <v>3</v>
      </c>
      <c r="G207" s="4">
        <v>8</v>
      </c>
      <c r="H207" s="4">
        <v>17.899993896484375</v>
      </c>
      <c r="I207" s="1">
        <v>2</v>
      </c>
      <c r="J207" s="2">
        <v>7.6898399999663525E-2</v>
      </c>
      <c r="K207" s="10">
        <v>370</v>
      </c>
      <c r="L207" s="2">
        <v>9.1156408198908564E-2</v>
      </c>
      <c r="M207" s="10">
        <f>VLOOKUP(B207,'Fam ranks'!$E$3:$H$35,4,0)</f>
        <v>24</v>
      </c>
      <c r="N207" s="2">
        <v>6.6843686249640655E-2</v>
      </c>
      <c r="O207" s="2">
        <v>9.6968653535598956E-2</v>
      </c>
      <c r="P207" s="2">
        <v>-5.8122453366903915E-3</v>
      </c>
      <c r="Q207" s="2">
        <v>1.5866959086713261E-2</v>
      </c>
      <c r="R207" s="2">
        <v>-1.1073033390072455E-3</v>
      </c>
      <c r="S207" s="4">
        <v>-1.1419188558710205</v>
      </c>
      <c r="T207" s="10">
        <v>303</v>
      </c>
      <c r="U207" s="10">
        <v>2</v>
      </c>
      <c r="V207" s="10">
        <v>3</v>
      </c>
      <c r="W207" s="28" t="s">
        <v>11</v>
      </c>
      <c r="X207" s="12">
        <f>IF(M207&lt;=$X$1,1,0)</f>
        <v>0</v>
      </c>
      <c r="Y207" s="12">
        <f>IF(V207&lt;=Y$1,1,0)</f>
        <v>1</v>
      </c>
      <c r="Z207" s="12">
        <f>IF(U207&lt;=Z$1,1,0)</f>
        <v>1</v>
      </c>
      <c r="AA207" s="20">
        <f>IF(I207=1,0,IF(I207=2,1,1+$AA$1))</f>
        <v>1</v>
      </c>
      <c r="AB207" s="12">
        <f>IF(T207&lt;=AB$1,1,0)</f>
        <v>0</v>
      </c>
      <c r="AC207" s="20">
        <f>SUM(X207:AB207)</f>
        <v>3</v>
      </c>
    </row>
    <row r="208" spans="1:29" x14ac:dyDescent="0.25">
      <c r="A208" s="6" t="s">
        <v>34</v>
      </c>
      <c r="B208" s="6">
        <v>13028061</v>
      </c>
      <c r="C208" s="6" t="s">
        <v>11</v>
      </c>
      <c r="D208" s="6">
        <v>13001</v>
      </c>
      <c r="E208" s="6">
        <v>11</v>
      </c>
      <c r="F208" s="6">
        <v>2</v>
      </c>
      <c r="G208" s="4">
        <v>10</v>
      </c>
      <c r="H208" s="4">
        <v>15.599998474121094</v>
      </c>
      <c r="I208" s="1">
        <v>3</v>
      </c>
      <c r="J208" s="2">
        <v>7.3007999999390449E-2</v>
      </c>
      <c r="K208" s="10">
        <v>390</v>
      </c>
      <c r="L208" s="2">
        <v>9.1156408198908564E-2</v>
      </c>
      <c r="M208" s="10">
        <f>VLOOKUP(B208,'Fam ranks'!$E$3:$H$35,4,0)</f>
        <v>24</v>
      </c>
      <c r="N208" s="2">
        <v>6.6843686249640655E-2</v>
      </c>
      <c r="O208" s="2">
        <v>9.6968653535598956E-2</v>
      </c>
      <c r="P208" s="2">
        <v>-5.8122453366903915E-3</v>
      </c>
      <c r="Q208" s="2">
        <v>1.1976559086440186E-2</v>
      </c>
      <c r="R208" s="2">
        <v>-1.690863339048207E-3</v>
      </c>
      <c r="S208" s="4">
        <v>-1.7437215815598184</v>
      </c>
      <c r="T208" s="10">
        <v>319</v>
      </c>
      <c r="U208" s="10">
        <v>3</v>
      </c>
      <c r="V208" s="10">
        <v>4</v>
      </c>
      <c r="W208" s="28" t="s">
        <v>11</v>
      </c>
      <c r="X208" s="12">
        <f>IF(M208&lt;=$X$1,1,0)</f>
        <v>0</v>
      </c>
      <c r="Y208" s="12">
        <f>IF(V208&lt;=Y$1,1,0)</f>
        <v>1</v>
      </c>
      <c r="Z208" s="12">
        <f>IF(U208&lt;=Z$1,1,0)</f>
        <v>0</v>
      </c>
      <c r="AA208" s="20">
        <f>IF(I208=1,0,IF(I208=2,1,1+$AA$1))</f>
        <v>1.2</v>
      </c>
      <c r="AB208" s="12">
        <f>IF(T208&lt;=AB$1,1,0)</f>
        <v>0</v>
      </c>
      <c r="AC208" s="20">
        <f>SUM(X208:AB208)</f>
        <v>2.2000000000000002</v>
      </c>
    </row>
    <row r="209" spans="1:29" x14ac:dyDescent="0.25">
      <c r="A209" s="6" t="s">
        <v>34</v>
      </c>
      <c r="B209" s="6">
        <v>13028061</v>
      </c>
      <c r="C209" s="6" t="s">
        <v>11</v>
      </c>
      <c r="D209" s="6">
        <v>13001</v>
      </c>
      <c r="E209" s="6">
        <v>11</v>
      </c>
      <c r="F209" s="6">
        <v>5</v>
      </c>
      <c r="G209" s="4">
        <v>9.0999984741210937</v>
      </c>
      <c r="H209" s="4">
        <v>14</v>
      </c>
      <c r="I209" s="1">
        <v>2</v>
      </c>
      <c r="J209" s="2">
        <v>5.350799999996525E-2</v>
      </c>
      <c r="K209" s="10">
        <v>460</v>
      </c>
      <c r="L209" s="2">
        <v>9.1156408198908564E-2</v>
      </c>
      <c r="M209" s="10">
        <f>VLOOKUP(B209,'Fam ranks'!$E$3:$H$35,4,0)</f>
        <v>24</v>
      </c>
      <c r="N209" s="2">
        <v>6.6843686249640655E-2</v>
      </c>
      <c r="O209" s="2">
        <v>9.6968653535598956E-2</v>
      </c>
      <c r="P209" s="2">
        <v>-5.8122453366903915E-3</v>
      </c>
      <c r="Q209" s="2">
        <v>-7.5234409129850133E-3</v>
      </c>
      <c r="R209" s="2">
        <v>-4.6158633389619865E-3</v>
      </c>
      <c r="S209" s="4">
        <v>-4.7601602896006172</v>
      </c>
      <c r="T209" s="10">
        <v>380</v>
      </c>
      <c r="U209" s="10">
        <v>4</v>
      </c>
      <c r="V209" s="10">
        <v>6</v>
      </c>
      <c r="W209" s="28" t="s">
        <v>11</v>
      </c>
      <c r="X209" s="12">
        <f>IF(M209&lt;=$X$1,1,0)</f>
        <v>0</v>
      </c>
      <c r="Y209" s="12">
        <f>IF(V209&lt;=Y$1,1,0)</f>
        <v>0</v>
      </c>
      <c r="Z209" s="12">
        <f>IF(U209&lt;=Z$1,1,0)</f>
        <v>0</v>
      </c>
      <c r="AA209" s="20">
        <f>IF(I209=1,0,IF(I209=2,1,1+$AA$1))</f>
        <v>1</v>
      </c>
      <c r="AB209" s="12">
        <f>IF(T209&lt;=AB$1,1,0)</f>
        <v>0</v>
      </c>
      <c r="AC209" s="20">
        <f>SUM(X209:AB209)</f>
        <v>1</v>
      </c>
    </row>
    <row r="210" spans="1:29" x14ac:dyDescent="0.25">
      <c r="A210" s="6" t="s">
        <v>34</v>
      </c>
      <c r="B210" s="6">
        <v>13028061</v>
      </c>
      <c r="C210" s="6" t="s">
        <v>11</v>
      </c>
      <c r="D210" s="6">
        <v>13001</v>
      </c>
      <c r="E210" s="6">
        <v>11</v>
      </c>
      <c r="F210" s="6">
        <v>4</v>
      </c>
      <c r="G210" s="4">
        <v>8</v>
      </c>
      <c r="H210" s="4">
        <v>12.5</v>
      </c>
      <c r="I210" s="1">
        <v>3</v>
      </c>
      <c r="J210" s="2">
        <v>3.7499999999909051E-2</v>
      </c>
      <c r="K210" s="10">
        <v>503</v>
      </c>
      <c r="L210" s="2">
        <v>9.1156408198908564E-2</v>
      </c>
      <c r="M210" s="10">
        <f>VLOOKUP(B210,'Fam ranks'!$E$3:$H$35,4,0)</f>
        <v>24</v>
      </c>
      <c r="N210" s="2">
        <v>6.6843686249640655E-2</v>
      </c>
      <c r="O210" s="2">
        <v>9.6968653535598956E-2</v>
      </c>
      <c r="P210" s="2">
        <v>-5.8122453366903915E-3</v>
      </c>
      <c r="Q210" s="2">
        <v>-2.3531440913041213E-2</v>
      </c>
      <c r="R210" s="2">
        <v>-7.0170633389704164E-3</v>
      </c>
      <c r="S210" s="4">
        <v>-7.2364244352370273</v>
      </c>
      <c r="T210" s="10">
        <v>425</v>
      </c>
      <c r="U210" s="10">
        <v>5</v>
      </c>
      <c r="V210" s="10">
        <v>9</v>
      </c>
      <c r="W210" s="28" t="s">
        <v>11</v>
      </c>
      <c r="X210" s="12">
        <f>IF(M210&lt;=$X$1,1,0)</f>
        <v>0</v>
      </c>
      <c r="Y210" s="12">
        <f>IF(V210&lt;=Y$1,1,0)</f>
        <v>0</v>
      </c>
      <c r="Z210" s="12">
        <f>IF(U210&lt;=Z$1,1,0)</f>
        <v>0</v>
      </c>
      <c r="AA210" s="20">
        <f>IF(I210=1,0,IF(I210=2,1,1+$AA$1))</f>
        <v>1.2</v>
      </c>
      <c r="AB210" s="12">
        <f>IF(T210&lt;=AB$1,1,0)</f>
        <v>0</v>
      </c>
      <c r="AC210" s="20">
        <f>SUM(X210:AB210)</f>
        <v>1.2</v>
      </c>
    </row>
    <row r="211" spans="1:29" x14ac:dyDescent="0.25">
      <c r="A211" s="6" t="s">
        <v>23</v>
      </c>
      <c r="B211" s="6">
        <v>160222441</v>
      </c>
      <c r="C211" s="6" t="s">
        <v>11</v>
      </c>
      <c r="D211" s="6">
        <v>16001</v>
      </c>
      <c r="E211" s="6">
        <v>11</v>
      </c>
      <c r="F211" s="6">
        <v>4</v>
      </c>
      <c r="G211" s="4">
        <v>10</v>
      </c>
      <c r="H211" s="4">
        <v>19.349990844726563</v>
      </c>
      <c r="I211" s="1">
        <v>3</v>
      </c>
      <c r="J211" s="2">
        <v>0.11232674999973824</v>
      </c>
      <c r="K211" s="10">
        <v>201</v>
      </c>
      <c r="L211" s="2">
        <v>9.5739508092517467E-2</v>
      </c>
      <c r="M211" s="10">
        <f>VLOOKUP(B211,'Fam ranks'!$E$3:$H$35,4,0)</f>
        <v>19</v>
      </c>
      <c r="N211" s="2">
        <v>6.6843686249640655E-2</v>
      </c>
      <c r="O211" s="2">
        <v>9.6968653535598956E-2</v>
      </c>
      <c r="P211" s="2">
        <v>-1.2291454430814891E-3</v>
      </c>
      <c r="Q211" s="2">
        <v>4.6712209193179074E-2</v>
      </c>
      <c r="R211" s="2">
        <v>6.2693441131279675E-3</v>
      </c>
      <c r="S211" s="4">
        <v>6.465330686298925</v>
      </c>
      <c r="T211" s="10">
        <v>165</v>
      </c>
      <c r="U211" s="10">
        <v>1</v>
      </c>
      <c r="V211" s="10">
        <v>2</v>
      </c>
      <c r="W211" s="28" t="s">
        <v>67</v>
      </c>
      <c r="X211" s="12">
        <f>IF(M211&lt;=$X$1,1,0)</f>
        <v>0</v>
      </c>
      <c r="Y211" s="12">
        <f>IF(V211&lt;=Y$1,1,0)</f>
        <v>1</v>
      </c>
      <c r="Z211" s="12">
        <f>IF(U211&lt;=Z$1,1,0)</f>
        <v>1</v>
      </c>
      <c r="AA211" s="20">
        <f>IF(I211=1,0,IF(I211=2,1,1+$AA$1))</f>
        <v>1.2</v>
      </c>
      <c r="AB211" s="12">
        <f>IF(T211&lt;=AB$1,1,0)</f>
        <v>0</v>
      </c>
      <c r="AC211" s="20">
        <f>SUM(X211:AB211)</f>
        <v>3.2</v>
      </c>
    </row>
    <row r="212" spans="1:29" x14ac:dyDescent="0.25">
      <c r="A212" s="6" t="s">
        <v>23</v>
      </c>
      <c r="B212" s="6">
        <v>160222441</v>
      </c>
      <c r="C212" s="6" t="s">
        <v>11</v>
      </c>
      <c r="D212" s="6">
        <v>16001</v>
      </c>
      <c r="E212" s="6">
        <v>11</v>
      </c>
      <c r="F212" s="6">
        <v>1</v>
      </c>
      <c r="G212" s="4">
        <v>9.1999969482421875</v>
      </c>
      <c r="H212" s="4">
        <v>13.599998474121094</v>
      </c>
      <c r="I212" s="1">
        <v>3</v>
      </c>
      <c r="J212" s="2">
        <v>5.1048959999661747E-2</v>
      </c>
      <c r="K212" s="10">
        <v>472</v>
      </c>
      <c r="L212" s="2">
        <v>9.5739508092517467E-2</v>
      </c>
      <c r="M212" s="10">
        <f>VLOOKUP(B212,'Fam ranks'!$E$3:$H$35,4,0)</f>
        <v>19</v>
      </c>
      <c r="N212" s="2">
        <v>6.6843686249640655E-2</v>
      </c>
      <c r="O212" s="2">
        <v>9.6968653535598956E-2</v>
      </c>
      <c r="P212" s="2">
        <v>-1.2291454430814891E-3</v>
      </c>
      <c r="Q212" s="2">
        <v>-1.4565580806897419E-2</v>
      </c>
      <c r="R212" s="2">
        <v>-2.9223243868835061E-3</v>
      </c>
      <c r="S212" s="4">
        <v>-3.0136794524125965</v>
      </c>
      <c r="T212" s="10">
        <v>340</v>
      </c>
      <c r="U212" s="10">
        <v>2</v>
      </c>
      <c r="V212" s="10">
        <v>12</v>
      </c>
      <c r="W212" s="28" t="s">
        <v>11</v>
      </c>
      <c r="X212" s="12">
        <f>IF(M212&lt;=$X$1,1,0)</f>
        <v>0</v>
      </c>
      <c r="Y212" s="12">
        <f>IF(V212&lt;=Y$1,1,0)</f>
        <v>0</v>
      </c>
      <c r="Z212" s="12">
        <f>IF(U212&lt;=Z$1,1,0)</f>
        <v>1</v>
      </c>
      <c r="AA212" s="20">
        <f>IF(I212=1,0,IF(I212=2,1,1+$AA$1))</f>
        <v>1.2</v>
      </c>
      <c r="AB212" s="12">
        <f>IF(T212&lt;=AB$1,1,0)</f>
        <v>0</v>
      </c>
      <c r="AC212" s="20">
        <f>SUM(X212:AB212)</f>
        <v>2.2000000000000002</v>
      </c>
    </row>
    <row r="213" spans="1:29" x14ac:dyDescent="0.25">
      <c r="A213" s="6" t="s">
        <v>48</v>
      </c>
      <c r="B213" s="6">
        <v>402951</v>
      </c>
      <c r="C213" s="6" t="s">
        <v>49</v>
      </c>
      <c r="D213" s="6">
        <v>4001</v>
      </c>
      <c r="E213" s="6">
        <v>12</v>
      </c>
      <c r="F213" s="6">
        <v>6</v>
      </c>
      <c r="G213" s="4">
        <v>11.399993896484375</v>
      </c>
      <c r="H213" s="4">
        <v>20.199996948242187</v>
      </c>
      <c r="I213" s="1">
        <v>3</v>
      </c>
      <c r="J213" s="2">
        <v>0.13954967999961809</v>
      </c>
      <c r="K213" s="10">
        <v>97</v>
      </c>
      <c r="L213" s="2">
        <v>9.6317615015039382E-2</v>
      </c>
      <c r="M213" s="10">
        <f>VLOOKUP(B213,'Fam ranks'!$E$3:$H$35,4,0)</f>
        <v>17</v>
      </c>
      <c r="N213" s="2">
        <v>9.0539986799496999E-2</v>
      </c>
      <c r="O213" s="2">
        <v>9.6968653535598956E-2</v>
      </c>
      <c r="P213" s="2">
        <v>-6.5103852055957423E-4</v>
      </c>
      <c r="Q213" s="2">
        <v>4.9660731720680668E-2</v>
      </c>
      <c r="R213" s="2">
        <v>7.0584866457663554E-3</v>
      </c>
      <c r="S213" s="4">
        <v>7.2791426800363448</v>
      </c>
      <c r="T213" s="10">
        <v>158</v>
      </c>
      <c r="U213" s="10">
        <v>1</v>
      </c>
      <c r="V213" s="10">
        <v>3</v>
      </c>
      <c r="W213" s="28" t="s">
        <v>67</v>
      </c>
      <c r="X213" s="12">
        <f>IF(M213&lt;=$X$1,1,0)</f>
        <v>0</v>
      </c>
      <c r="Y213" s="12">
        <f>IF(V213&lt;=Y$1,1,0)</f>
        <v>1</v>
      </c>
      <c r="Z213" s="12">
        <f>IF(U213&lt;=Z$1,1,0)</f>
        <v>1</v>
      </c>
      <c r="AA213" s="20">
        <f>IF(I213=1,0,IF(I213=2,1,1+$AA$1))</f>
        <v>1.2</v>
      </c>
      <c r="AB213" s="12">
        <f>IF(T213&lt;=AB$1,1,0)</f>
        <v>0</v>
      </c>
      <c r="AC213" s="20">
        <f>SUM(X213:AB213)</f>
        <v>3.2</v>
      </c>
    </row>
    <row r="214" spans="1:29" x14ac:dyDescent="0.25">
      <c r="A214" s="6" t="s">
        <v>48</v>
      </c>
      <c r="B214" s="6">
        <v>402951</v>
      </c>
      <c r="C214" s="6" t="s">
        <v>49</v>
      </c>
      <c r="D214" s="6">
        <v>4001</v>
      </c>
      <c r="E214" s="6">
        <v>12</v>
      </c>
      <c r="F214" s="6">
        <v>4</v>
      </c>
      <c r="G214" s="4">
        <v>9.7999954223632812</v>
      </c>
      <c r="H214" s="4">
        <v>19.199996948242187</v>
      </c>
      <c r="I214" s="1">
        <v>2</v>
      </c>
      <c r="J214" s="2">
        <v>0.10838015999979689</v>
      </c>
      <c r="K214" s="10">
        <v>218</v>
      </c>
      <c r="L214" s="2">
        <v>9.6317615015039382E-2</v>
      </c>
      <c r="M214" s="10">
        <f>VLOOKUP(B214,'Fam ranks'!$E$3:$H$35,4,0)</f>
        <v>17</v>
      </c>
      <c r="N214" s="2">
        <v>9.0539986799496999E-2</v>
      </c>
      <c r="O214" s="2">
        <v>9.6968653535598956E-2</v>
      </c>
      <c r="P214" s="2">
        <v>-6.5103852055957423E-4</v>
      </c>
      <c r="Q214" s="2">
        <v>1.8491211720859463E-2</v>
      </c>
      <c r="R214" s="2">
        <v>2.383058645793175E-3</v>
      </c>
      <c r="S214" s="4">
        <v>2.4575556727910124</v>
      </c>
      <c r="T214" s="10">
        <v>221</v>
      </c>
      <c r="U214" s="10">
        <v>2</v>
      </c>
      <c r="V214" s="10">
        <v>4</v>
      </c>
      <c r="W214" s="28" t="s">
        <v>11</v>
      </c>
      <c r="X214" s="12">
        <f>IF(M214&lt;=$X$1,1,0)</f>
        <v>0</v>
      </c>
      <c r="Y214" s="12">
        <f>IF(V214&lt;=Y$1,1,0)</f>
        <v>1</v>
      </c>
      <c r="Z214" s="12">
        <f>IF(U214&lt;=Z$1,1,0)</f>
        <v>1</v>
      </c>
      <c r="AA214" s="20">
        <f>IF(I214=1,0,IF(I214=2,1,1+$AA$1))</f>
        <v>1</v>
      </c>
      <c r="AB214" s="12">
        <f>IF(T214&lt;=AB$1,1,0)</f>
        <v>0</v>
      </c>
      <c r="AC214" s="20">
        <f>SUM(X214:AB214)</f>
        <v>3</v>
      </c>
    </row>
    <row r="215" spans="1:29" x14ac:dyDescent="0.25">
      <c r="A215" s="6" t="s">
        <v>48</v>
      </c>
      <c r="B215" s="6">
        <v>402951</v>
      </c>
      <c r="C215" s="6" t="s">
        <v>49</v>
      </c>
      <c r="D215" s="6">
        <v>4001</v>
      </c>
      <c r="E215" s="6">
        <v>12</v>
      </c>
      <c r="F215" s="6">
        <v>1</v>
      </c>
      <c r="G215" s="4">
        <v>9.649993896484375</v>
      </c>
      <c r="H215" s="4">
        <v>12.399993896484375</v>
      </c>
      <c r="I215" s="1">
        <v>2</v>
      </c>
      <c r="J215" s="2">
        <v>4.4513519999782147E-2</v>
      </c>
      <c r="K215" s="10">
        <v>487</v>
      </c>
      <c r="L215" s="2">
        <v>9.6317615015039382E-2</v>
      </c>
      <c r="M215" s="10">
        <f>VLOOKUP(B215,'Fam ranks'!$E$3:$H$35,4,0)</f>
        <v>17</v>
      </c>
      <c r="N215" s="2">
        <v>9.0539986799496999E-2</v>
      </c>
      <c r="O215" s="2">
        <v>9.6968653535598956E-2</v>
      </c>
      <c r="P215" s="2">
        <v>-6.5103852055957423E-4</v>
      </c>
      <c r="Q215" s="2">
        <v>-4.5375428279155264E-2</v>
      </c>
      <c r="R215" s="2">
        <v>-7.1969373542090341E-3</v>
      </c>
      <c r="S215" s="4">
        <v>-7.4219215094771913</v>
      </c>
      <c r="T215" s="10">
        <v>428</v>
      </c>
      <c r="U215" s="10">
        <v>3</v>
      </c>
      <c r="V215" s="10">
        <v>9</v>
      </c>
      <c r="W215" s="28" t="s">
        <v>11</v>
      </c>
      <c r="X215" s="12">
        <f>IF(M215&lt;=$X$1,1,0)</f>
        <v>0</v>
      </c>
      <c r="Y215" s="12">
        <f>IF(V215&lt;=Y$1,1,0)</f>
        <v>0</v>
      </c>
      <c r="Z215" s="12">
        <f>IF(U215&lt;=Z$1,1,0)</f>
        <v>0</v>
      </c>
      <c r="AA215" s="20">
        <f>IF(I215=1,0,IF(I215=2,1,1+$AA$1))</f>
        <v>1</v>
      </c>
      <c r="AB215" s="12">
        <f>IF(T215&lt;=AB$1,1,0)</f>
        <v>0</v>
      </c>
      <c r="AC215" s="20">
        <f>SUM(X215:AB215)</f>
        <v>1</v>
      </c>
    </row>
    <row r="216" spans="1:29" x14ac:dyDescent="0.25">
      <c r="A216" s="6" t="s">
        <v>48</v>
      </c>
      <c r="B216" s="6">
        <v>402951</v>
      </c>
      <c r="C216" s="6" t="s">
        <v>49</v>
      </c>
      <c r="D216" s="6">
        <v>4001</v>
      </c>
      <c r="E216" s="6">
        <v>12</v>
      </c>
      <c r="F216" s="6">
        <v>5</v>
      </c>
      <c r="G216" s="4">
        <v>9.1999969482421875</v>
      </c>
      <c r="H216" s="4">
        <v>9.2999954223632812</v>
      </c>
      <c r="I216" s="1">
        <v>2</v>
      </c>
      <c r="J216" s="2">
        <v>2.387123999983487E-2</v>
      </c>
      <c r="K216" s="10">
        <v>522</v>
      </c>
      <c r="L216" s="2">
        <v>9.6317615015039382E-2</v>
      </c>
      <c r="M216" s="10">
        <f>VLOOKUP(B216,'Fam ranks'!$E$3:$H$35,4,0)</f>
        <v>17</v>
      </c>
      <c r="N216" s="2">
        <v>9.0539986799496999E-2</v>
      </c>
      <c r="O216" s="2">
        <v>9.6968653535598956E-2</v>
      </c>
      <c r="P216" s="2">
        <v>-6.5103852055957423E-4</v>
      </c>
      <c r="Q216" s="2">
        <v>-6.6017708279102541E-2</v>
      </c>
      <c r="R216" s="2">
        <v>-1.0293279354201126E-2</v>
      </c>
      <c r="S216" s="4">
        <v>-10.615058556446053</v>
      </c>
      <c r="T216" s="10">
        <v>469</v>
      </c>
      <c r="U216" s="10">
        <v>4</v>
      </c>
      <c r="V216" s="10">
        <v>10</v>
      </c>
      <c r="W216" s="28" t="s">
        <v>11</v>
      </c>
      <c r="X216" s="12">
        <f>IF(M216&lt;=$X$1,1,0)</f>
        <v>0</v>
      </c>
      <c r="Y216" s="12">
        <f>IF(V216&lt;=Y$1,1,0)</f>
        <v>0</v>
      </c>
      <c r="Z216" s="12">
        <f>IF(U216&lt;=Z$1,1,0)</f>
        <v>0</v>
      </c>
      <c r="AA216" s="20">
        <f>IF(I216=1,0,IF(I216=2,1,1+$AA$1))</f>
        <v>1</v>
      </c>
      <c r="AB216" s="12">
        <f>IF(T216&lt;=AB$1,1,0)</f>
        <v>0</v>
      </c>
      <c r="AC216" s="20">
        <f>SUM(X216:AB216)</f>
        <v>1</v>
      </c>
    </row>
    <row r="217" spans="1:29" x14ac:dyDescent="0.25">
      <c r="A217" s="6" t="s">
        <v>27</v>
      </c>
      <c r="B217" s="6">
        <v>1302441</v>
      </c>
      <c r="C217" s="6" t="s">
        <v>11</v>
      </c>
      <c r="D217" s="6">
        <v>13001</v>
      </c>
      <c r="E217" s="6">
        <v>12</v>
      </c>
      <c r="F217" s="6">
        <v>6</v>
      </c>
      <c r="G217" s="4">
        <v>10.899993896484375</v>
      </c>
      <c r="H217" s="4">
        <v>23.599990844726563</v>
      </c>
      <c r="I217" s="1">
        <v>2</v>
      </c>
      <c r="J217" s="2">
        <v>0.18212591999872529</v>
      </c>
      <c r="K217" s="10">
        <v>26</v>
      </c>
      <c r="L217" s="2">
        <v>0.10740913444906025</v>
      </c>
      <c r="M217" s="10">
        <f>VLOOKUP(B217,'Fam ranks'!$E$3:$H$35,4,0)</f>
        <v>9</v>
      </c>
      <c r="N217" s="2">
        <v>9.0539986799496999E-2</v>
      </c>
      <c r="O217" s="2">
        <v>9.6968653535598956E-2</v>
      </c>
      <c r="P217" s="2">
        <v>1.0440480913461295E-2</v>
      </c>
      <c r="Q217" s="2">
        <v>8.1145452285767E-2</v>
      </c>
      <c r="R217" s="2">
        <v>1.8436106390941828E-2</v>
      </c>
      <c r="S217" s="4">
        <v>19.012439297379331</v>
      </c>
      <c r="T217" s="10">
        <v>31</v>
      </c>
      <c r="U217" s="10">
        <v>1</v>
      </c>
      <c r="V217" s="10">
        <v>2</v>
      </c>
      <c r="W217" s="28" t="s">
        <v>64</v>
      </c>
      <c r="X217" s="12">
        <f>IF(M217&lt;=$X$1,1,0)</f>
        <v>1</v>
      </c>
      <c r="Y217" s="12">
        <f>IF(V217&lt;=Y$1,1,0)</f>
        <v>1</v>
      </c>
      <c r="Z217" s="12">
        <f>IF(U217&lt;=Z$1,1,0)</f>
        <v>1</v>
      </c>
      <c r="AA217" s="20">
        <f>IF(I217=1,0,IF(I217=2,1,1+$AA$1))</f>
        <v>1</v>
      </c>
      <c r="AB217" s="12">
        <f>IF(T217&lt;=AB$1,1,0)</f>
        <v>1</v>
      </c>
      <c r="AC217" s="20">
        <f>SUM(X217:AB217)</f>
        <v>5</v>
      </c>
    </row>
    <row r="218" spans="1:29" x14ac:dyDescent="0.25">
      <c r="A218" s="6" t="s">
        <v>27</v>
      </c>
      <c r="B218" s="6">
        <v>1302441</v>
      </c>
      <c r="C218" s="6" t="s">
        <v>11</v>
      </c>
      <c r="D218" s="6">
        <v>13001</v>
      </c>
      <c r="E218" s="6">
        <v>12</v>
      </c>
      <c r="F218" s="6">
        <v>3</v>
      </c>
      <c r="G218" s="4">
        <v>10.899993896484375</v>
      </c>
      <c r="H218" s="4">
        <v>20.79998779296875</v>
      </c>
      <c r="I218" s="1">
        <v>2</v>
      </c>
      <c r="J218" s="2">
        <v>0.14147327999853587</v>
      </c>
      <c r="K218" s="10">
        <v>93</v>
      </c>
      <c r="L218" s="2">
        <v>0.10740913444906025</v>
      </c>
      <c r="M218" s="10">
        <f>VLOOKUP(B218,'Fam ranks'!$E$3:$H$35,4,0)</f>
        <v>9</v>
      </c>
      <c r="N218" s="2">
        <v>9.0539986799496999E-2</v>
      </c>
      <c r="O218" s="2">
        <v>9.6968653535598956E-2</v>
      </c>
      <c r="P218" s="2">
        <v>1.0440480913461295E-2</v>
      </c>
      <c r="Q218" s="2">
        <v>4.0492812285577579E-2</v>
      </c>
      <c r="R218" s="2">
        <v>1.2338210390913413E-2</v>
      </c>
      <c r="S218" s="4">
        <v>12.723916380239137</v>
      </c>
      <c r="T218" s="10">
        <v>89</v>
      </c>
      <c r="U218" s="10">
        <v>2</v>
      </c>
      <c r="V218" s="10">
        <v>6</v>
      </c>
      <c r="W218" s="28" t="s">
        <v>65</v>
      </c>
      <c r="X218" s="12">
        <f>IF(M218&lt;=$X$1,1,0)</f>
        <v>1</v>
      </c>
      <c r="Y218" s="12">
        <f>IF(V218&lt;=Y$1,1,0)</f>
        <v>0</v>
      </c>
      <c r="Z218" s="12">
        <f>IF(U218&lt;=Z$1,1,0)</f>
        <v>1</v>
      </c>
      <c r="AA218" s="20">
        <f>IF(I218=1,0,IF(I218=2,1,1+$AA$1))</f>
        <v>1</v>
      </c>
      <c r="AB218" s="12">
        <f>IF(T218&lt;=AB$1,1,0)</f>
        <v>1</v>
      </c>
      <c r="AC218" s="20">
        <f>SUM(X218:AB218)</f>
        <v>4</v>
      </c>
    </row>
    <row r="219" spans="1:29" x14ac:dyDescent="0.25">
      <c r="A219" s="6" t="s">
        <v>27</v>
      </c>
      <c r="B219" s="6">
        <v>1302441</v>
      </c>
      <c r="C219" s="6" t="s">
        <v>11</v>
      </c>
      <c r="D219" s="6">
        <v>13001</v>
      </c>
      <c r="E219" s="6">
        <v>12</v>
      </c>
      <c r="F219" s="6">
        <v>1</v>
      </c>
      <c r="G219" s="4">
        <v>10.299995422363281</v>
      </c>
      <c r="H219" s="4">
        <v>21</v>
      </c>
      <c r="I219" s="1">
        <v>2</v>
      </c>
      <c r="J219" s="2">
        <v>0.13626899999871966</v>
      </c>
      <c r="K219" s="10">
        <v>105</v>
      </c>
      <c r="L219" s="2">
        <v>0.10740913444906025</v>
      </c>
      <c r="M219" s="10">
        <f>VLOOKUP(B219,'Fam ranks'!$E$3:$H$35,4,0)</f>
        <v>9</v>
      </c>
      <c r="N219" s="2">
        <v>9.0539986799496999E-2</v>
      </c>
      <c r="O219" s="2">
        <v>9.6968653535598956E-2</v>
      </c>
      <c r="P219" s="2">
        <v>1.0440480913461295E-2</v>
      </c>
      <c r="Q219" s="2">
        <v>3.528853228576137E-2</v>
      </c>
      <c r="R219" s="2">
        <v>1.1557568390940982E-2</v>
      </c>
      <c r="S219" s="4">
        <v>11.918870655142168</v>
      </c>
      <c r="T219" s="10">
        <v>100</v>
      </c>
      <c r="U219" s="10">
        <v>3</v>
      </c>
      <c r="V219" s="10">
        <v>8</v>
      </c>
      <c r="W219" s="28" t="s">
        <v>65</v>
      </c>
      <c r="X219" s="12">
        <f>IF(M219&lt;=$X$1,1,0)</f>
        <v>1</v>
      </c>
      <c r="Y219" s="12">
        <f>IF(V219&lt;=Y$1,1,0)</f>
        <v>0</v>
      </c>
      <c r="Z219" s="12">
        <f>IF(U219&lt;=Z$1,1,0)</f>
        <v>0</v>
      </c>
      <c r="AA219" s="20">
        <f>IF(I219=1,0,IF(I219=2,1,1+$AA$1))</f>
        <v>1</v>
      </c>
      <c r="AB219" s="12">
        <f>IF(T219&lt;=AB$1,1,0)</f>
        <v>1</v>
      </c>
      <c r="AC219" s="20">
        <f>SUM(X219:AB219)</f>
        <v>3</v>
      </c>
    </row>
    <row r="220" spans="1:29" x14ac:dyDescent="0.25">
      <c r="A220" s="6" t="s">
        <v>27</v>
      </c>
      <c r="B220" s="6">
        <v>1302441</v>
      </c>
      <c r="C220" s="6" t="s">
        <v>11</v>
      </c>
      <c r="D220" s="6">
        <v>13001</v>
      </c>
      <c r="E220" s="6">
        <v>12</v>
      </c>
      <c r="F220" s="6">
        <v>4</v>
      </c>
      <c r="G220" s="4">
        <v>5.2999992370605469</v>
      </c>
      <c r="H220" s="4">
        <v>6</v>
      </c>
      <c r="I220" s="1">
        <v>2</v>
      </c>
      <c r="J220" s="2">
        <v>5.7239999999865177E-3</v>
      </c>
      <c r="K220" s="10">
        <v>549</v>
      </c>
      <c r="L220" s="2">
        <v>0.10740913444906025</v>
      </c>
      <c r="M220" s="10">
        <f>VLOOKUP(B220,'Fam ranks'!$E$3:$H$35,4,0)</f>
        <v>9</v>
      </c>
      <c r="N220" s="2">
        <v>9.0539986799496999E-2</v>
      </c>
      <c r="O220" s="2">
        <v>9.6968653535598956E-2</v>
      </c>
      <c r="P220" s="2">
        <v>1.0440480913461295E-2</v>
      </c>
      <c r="Q220" s="2">
        <v>-9.5256467712971762E-2</v>
      </c>
      <c r="R220" s="2">
        <v>-8.0241816088689865E-3</v>
      </c>
      <c r="S220" s="4">
        <v>-8.2750263268564037</v>
      </c>
      <c r="T220" s="10">
        <v>441</v>
      </c>
      <c r="U220" s="10">
        <v>4</v>
      </c>
      <c r="V220" s="10">
        <v>21</v>
      </c>
      <c r="W220" s="28" t="s">
        <v>11</v>
      </c>
      <c r="X220" s="12">
        <f>IF(M220&lt;=$X$1,1,0)</f>
        <v>1</v>
      </c>
      <c r="Y220" s="12">
        <f>IF(V220&lt;=Y$1,1,0)</f>
        <v>0</v>
      </c>
      <c r="Z220" s="12">
        <f>IF(U220&lt;=Z$1,1,0)</f>
        <v>0</v>
      </c>
      <c r="AA220" s="20">
        <f>IF(I220=1,0,IF(I220=2,1,1+$AA$1))</f>
        <v>1</v>
      </c>
      <c r="AB220" s="12">
        <f>IF(T220&lt;=AB$1,1,0)</f>
        <v>0</v>
      </c>
      <c r="AC220" s="20">
        <f>SUM(X220:AB220)</f>
        <v>2</v>
      </c>
    </row>
    <row r="221" spans="1:29" x14ac:dyDescent="0.25">
      <c r="A221" s="6" t="s">
        <v>27</v>
      </c>
      <c r="B221" s="6">
        <v>1302441</v>
      </c>
      <c r="C221" s="6" t="s">
        <v>11</v>
      </c>
      <c r="D221" s="6">
        <v>13001</v>
      </c>
      <c r="E221" s="6">
        <v>12</v>
      </c>
      <c r="F221" s="6">
        <v>2</v>
      </c>
      <c r="G221" s="4">
        <v>5.0999984741210938</v>
      </c>
      <c r="H221" s="4">
        <v>4.5999984741210938</v>
      </c>
      <c r="I221" s="1">
        <v>2</v>
      </c>
      <c r="J221" s="2">
        <v>3.2374799999956849E-3</v>
      </c>
      <c r="K221" s="10">
        <v>558</v>
      </c>
      <c r="L221" s="2">
        <v>0.10740913444906025</v>
      </c>
      <c r="M221" s="10">
        <f>VLOOKUP(B221,'Fam ranks'!$E$3:$H$35,4,0)</f>
        <v>9</v>
      </c>
      <c r="N221" s="2">
        <v>9.0539986799496999E-2</v>
      </c>
      <c r="O221" s="2">
        <v>9.6968653535598956E-2</v>
      </c>
      <c r="P221" s="2">
        <v>1.0440480913461295E-2</v>
      </c>
      <c r="Q221" s="2">
        <v>-9.7742987712962595E-2</v>
      </c>
      <c r="R221" s="2">
        <v>-8.3971596088676121E-3</v>
      </c>
      <c r="S221" s="4">
        <v>-8.6596640282159463</v>
      </c>
      <c r="T221" s="10">
        <v>450</v>
      </c>
      <c r="U221" s="10">
        <v>5</v>
      </c>
      <c r="V221" s="10">
        <v>22</v>
      </c>
      <c r="W221" s="28" t="s">
        <v>11</v>
      </c>
      <c r="X221" s="12">
        <f>IF(M221&lt;=$X$1,1,0)</f>
        <v>1</v>
      </c>
      <c r="Y221" s="12">
        <f>IF(V221&lt;=Y$1,1,0)</f>
        <v>0</v>
      </c>
      <c r="Z221" s="12">
        <f>IF(U221&lt;=Z$1,1,0)</f>
        <v>0</v>
      </c>
      <c r="AA221" s="20">
        <f>IF(I221=1,0,IF(I221=2,1,1+$AA$1))</f>
        <v>1</v>
      </c>
      <c r="AB221" s="12">
        <f>IF(T221&lt;=AB$1,1,0)</f>
        <v>0</v>
      </c>
      <c r="AC221" s="20">
        <f>SUM(X221:AB221)</f>
        <v>2</v>
      </c>
    </row>
    <row r="222" spans="1:29" x14ac:dyDescent="0.25">
      <c r="A222" s="6" t="s">
        <v>30</v>
      </c>
      <c r="B222" s="6">
        <v>4021002</v>
      </c>
      <c r="C222" s="6" t="s">
        <v>11</v>
      </c>
      <c r="D222" s="6">
        <v>4001</v>
      </c>
      <c r="E222" s="6">
        <v>12</v>
      </c>
      <c r="F222" s="6">
        <v>5</v>
      </c>
      <c r="G222" s="4">
        <v>9</v>
      </c>
      <c r="H222" s="4">
        <v>17.79998779296875</v>
      </c>
      <c r="I222" s="1">
        <v>2</v>
      </c>
      <c r="J222" s="2">
        <v>8.554679999997461E-2</v>
      </c>
      <c r="K222" s="10">
        <v>331</v>
      </c>
      <c r="L222" s="2">
        <v>9.2559545508121316E-2</v>
      </c>
      <c r="M222" s="10">
        <f>VLOOKUP(B222,'Fam ranks'!$E$3:$H$35,4,0)</f>
        <v>22</v>
      </c>
      <c r="N222" s="2">
        <v>9.0539986799496999E-2</v>
      </c>
      <c r="O222" s="2">
        <v>9.6968653535598956E-2</v>
      </c>
      <c r="P222" s="2">
        <v>-4.4091080274776401E-3</v>
      </c>
      <c r="Q222" s="2">
        <v>-5.8407877204474934E-4</v>
      </c>
      <c r="R222" s="2">
        <v>-2.7330766322932964E-3</v>
      </c>
      <c r="S222" s="4">
        <v>-2.8185156054476246</v>
      </c>
      <c r="T222" s="10">
        <v>335</v>
      </c>
      <c r="U222" s="10">
        <v>1</v>
      </c>
      <c r="V222" s="10">
        <v>5</v>
      </c>
      <c r="W222" s="28" t="s">
        <v>11</v>
      </c>
      <c r="X222" s="12">
        <f>IF(M222&lt;=$X$1,1,0)</f>
        <v>0</v>
      </c>
      <c r="Y222" s="12">
        <f>IF(V222&lt;=Y$1,1,0)</f>
        <v>1</v>
      </c>
      <c r="Z222" s="12">
        <f>IF(U222&lt;=Z$1,1,0)</f>
        <v>1</v>
      </c>
      <c r="AA222" s="20">
        <f>IF(I222=1,0,IF(I222=2,1,1+$AA$1))</f>
        <v>1</v>
      </c>
      <c r="AB222" s="12">
        <f>IF(T222&lt;=AB$1,1,0)</f>
        <v>0</v>
      </c>
      <c r="AC222" s="20">
        <f>SUM(X222:AB222)</f>
        <v>3</v>
      </c>
    </row>
    <row r="223" spans="1:29" x14ac:dyDescent="0.25">
      <c r="A223" s="6" t="s">
        <v>30</v>
      </c>
      <c r="B223" s="6">
        <v>4021002</v>
      </c>
      <c r="C223" s="6" t="s">
        <v>11</v>
      </c>
      <c r="D223" s="6">
        <v>4001</v>
      </c>
      <c r="E223" s="6">
        <v>12</v>
      </c>
      <c r="F223" s="6">
        <v>3</v>
      </c>
      <c r="G223" s="4">
        <v>9.399993896484375</v>
      </c>
      <c r="H223" s="4">
        <v>16.79998779296875</v>
      </c>
      <c r="I223" s="1">
        <v>2</v>
      </c>
      <c r="J223" s="2">
        <v>7.9591679999793996E-2</v>
      </c>
      <c r="K223" s="10">
        <v>357</v>
      </c>
      <c r="L223" s="2">
        <v>9.2559545508121316E-2</v>
      </c>
      <c r="M223" s="10">
        <f>VLOOKUP(B223,'Fam ranks'!$E$3:$H$35,4,0)</f>
        <v>22</v>
      </c>
      <c r="N223" s="2">
        <v>9.0539986799496999E-2</v>
      </c>
      <c r="O223" s="2">
        <v>9.6968653535598956E-2</v>
      </c>
      <c r="P223" s="2">
        <v>-4.4091080274776401E-3</v>
      </c>
      <c r="Q223" s="2">
        <v>-6.5391987722253631E-3</v>
      </c>
      <c r="R223" s="2">
        <v>-3.626344632320388E-3</v>
      </c>
      <c r="S223" s="4">
        <v>-3.7397081428887646</v>
      </c>
      <c r="T223" s="10">
        <v>357</v>
      </c>
      <c r="U223" s="10">
        <v>2</v>
      </c>
      <c r="V223" s="10">
        <v>8</v>
      </c>
      <c r="W223" s="28" t="s">
        <v>11</v>
      </c>
      <c r="X223" s="12">
        <f>IF(M223&lt;=$X$1,1,0)</f>
        <v>0</v>
      </c>
      <c r="Y223" s="12">
        <f>IF(V223&lt;=Y$1,1,0)</f>
        <v>0</v>
      </c>
      <c r="Z223" s="12">
        <f>IF(U223&lt;=Z$1,1,0)</f>
        <v>1</v>
      </c>
      <c r="AA223" s="20">
        <f>IF(I223=1,0,IF(I223=2,1,1+$AA$1))</f>
        <v>1</v>
      </c>
      <c r="AB223" s="12">
        <f>IF(T223&lt;=AB$1,1,0)</f>
        <v>0</v>
      </c>
      <c r="AC223" s="20">
        <f>SUM(X223:AB223)</f>
        <v>2</v>
      </c>
    </row>
    <row r="224" spans="1:29" x14ac:dyDescent="0.25">
      <c r="A224" s="6" t="s">
        <v>30</v>
      </c>
      <c r="B224" s="6">
        <v>4021002</v>
      </c>
      <c r="C224" s="6" t="s">
        <v>11</v>
      </c>
      <c r="D224" s="6">
        <v>4001</v>
      </c>
      <c r="E224" s="6">
        <v>12</v>
      </c>
      <c r="F224" s="6">
        <v>6</v>
      </c>
      <c r="G224" s="4">
        <v>8.399993896484375</v>
      </c>
      <c r="H224" s="4">
        <v>17.699996948242188</v>
      </c>
      <c r="I224" s="1">
        <v>2</v>
      </c>
      <c r="J224" s="2">
        <v>7.8949079999802052E-2</v>
      </c>
      <c r="K224" s="10">
        <v>362</v>
      </c>
      <c r="L224" s="2">
        <v>9.2559545508121316E-2</v>
      </c>
      <c r="M224" s="10">
        <f>VLOOKUP(B224,'Fam ranks'!$E$3:$H$35,4,0)</f>
        <v>22</v>
      </c>
      <c r="N224" s="2">
        <v>9.0539986799496999E-2</v>
      </c>
      <c r="O224" s="2">
        <v>9.6968653535598956E-2</v>
      </c>
      <c r="P224" s="2">
        <v>-4.4091080274776401E-3</v>
      </c>
      <c r="Q224" s="2">
        <v>-7.1817987722173071E-3</v>
      </c>
      <c r="R224" s="2">
        <v>-3.7227346323191798E-3</v>
      </c>
      <c r="S224" s="4">
        <v>-3.8391114000077313</v>
      </c>
      <c r="T224" s="10">
        <v>360</v>
      </c>
      <c r="U224" s="10">
        <v>3</v>
      </c>
      <c r="V224" s="10">
        <v>9</v>
      </c>
      <c r="W224" s="28" t="s">
        <v>11</v>
      </c>
      <c r="X224" s="12">
        <f>IF(M224&lt;=$X$1,1,0)</f>
        <v>0</v>
      </c>
      <c r="Y224" s="12">
        <f>IF(V224&lt;=Y$1,1,0)</f>
        <v>0</v>
      </c>
      <c r="Z224" s="12">
        <f>IF(U224&lt;=Z$1,1,0)</f>
        <v>0</v>
      </c>
      <c r="AA224" s="20">
        <f>IF(I224=1,0,IF(I224=2,1,1+$AA$1))</f>
        <v>1</v>
      </c>
      <c r="AB224" s="12">
        <f>IF(T224&lt;=AB$1,1,0)</f>
        <v>0</v>
      </c>
      <c r="AC224" s="20">
        <f>SUM(X224:AB224)</f>
        <v>1</v>
      </c>
    </row>
    <row r="225" spans="1:29" x14ac:dyDescent="0.25">
      <c r="A225" s="6" t="s">
        <v>30</v>
      </c>
      <c r="B225" s="6">
        <v>4021002</v>
      </c>
      <c r="C225" s="6" t="s">
        <v>11</v>
      </c>
      <c r="D225" s="6">
        <v>4001</v>
      </c>
      <c r="E225" s="6">
        <v>12</v>
      </c>
      <c r="F225" s="6">
        <v>4</v>
      </c>
      <c r="G225" s="4">
        <v>8.5999984741210937</v>
      </c>
      <c r="H225" s="4">
        <v>14.5</v>
      </c>
      <c r="I225" s="1">
        <v>3</v>
      </c>
      <c r="J225" s="2">
        <v>5.4244499999640539E-2</v>
      </c>
      <c r="K225" s="10">
        <v>458</v>
      </c>
      <c r="L225" s="2">
        <v>9.2559545508121316E-2</v>
      </c>
      <c r="M225" s="10">
        <f>VLOOKUP(B225,'Fam ranks'!$E$3:$H$35,4,0)</f>
        <v>22</v>
      </c>
      <c r="N225" s="2">
        <v>9.0539986799496999E-2</v>
      </c>
      <c r="O225" s="2">
        <v>9.6968653535598956E-2</v>
      </c>
      <c r="P225" s="2">
        <v>-4.4091080274776401E-3</v>
      </c>
      <c r="Q225" s="2">
        <v>-3.1886378772378834E-2</v>
      </c>
      <c r="R225" s="2">
        <v>-7.4284216323434096E-3</v>
      </c>
      <c r="S225" s="4">
        <v>-7.6606422400371894</v>
      </c>
      <c r="T225" s="10">
        <v>432</v>
      </c>
      <c r="U225" s="10">
        <v>4</v>
      </c>
      <c r="V225" s="10">
        <v>12</v>
      </c>
      <c r="W225" s="28" t="s">
        <v>11</v>
      </c>
      <c r="X225" s="12">
        <f>IF(M225&lt;=$X$1,1,0)</f>
        <v>0</v>
      </c>
      <c r="Y225" s="12">
        <f>IF(V225&lt;=Y$1,1,0)</f>
        <v>0</v>
      </c>
      <c r="Z225" s="12">
        <f>IF(U225&lt;=Z$1,1,0)</f>
        <v>0</v>
      </c>
      <c r="AA225" s="20">
        <f>IF(I225=1,0,IF(I225=2,1,1+$AA$1))</f>
        <v>1.2</v>
      </c>
      <c r="AB225" s="12">
        <f>IF(T225&lt;=AB$1,1,0)</f>
        <v>0</v>
      </c>
      <c r="AC225" s="20">
        <f>SUM(X225:AB225)</f>
        <v>1.2</v>
      </c>
    </row>
    <row r="226" spans="1:29" x14ac:dyDescent="0.25">
      <c r="A226" s="6" t="s">
        <v>16</v>
      </c>
      <c r="B226" s="6">
        <v>13027771</v>
      </c>
      <c r="C226" s="6" t="s">
        <v>17</v>
      </c>
      <c r="D226" s="6">
        <v>13001</v>
      </c>
      <c r="E226" s="6">
        <v>12</v>
      </c>
      <c r="F226" s="6">
        <v>2</v>
      </c>
      <c r="G226" s="4">
        <v>9.899993896484375</v>
      </c>
      <c r="H226" s="4">
        <v>19.699996948242188</v>
      </c>
      <c r="I226" s="1">
        <v>2</v>
      </c>
      <c r="J226" s="2">
        <v>0.11526272999981302</v>
      </c>
      <c r="K226" s="10">
        <v>190</v>
      </c>
      <c r="L226" s="2">
        <v>9.3022092243769838E-2</v>
      </c>
      <c r="M226" s="10">
        <f>VLOOKUP(B226,'Fam ranks'!$E$3:$H$35,4,0)</f>
        <v>21</v>
      </c>
      <c r="N226" s="2">
        <v>9.0539986799496999E-2</v>
      </c>
      <c r="O226" s="2">
        <v>9.6968653535598956E-2</v>
      </c>
      <c r="P226" s="2">
        <v>-3.9465612918291176E-3</v>
      </c>
      <c r="Q226" s="2">
        <v>2.8669304492145137E-2</v>
      </c>
      <c r="R226" s="2">
        <v>1.9324588987243E-3</v>
      </c>
      <c r="S226" s="4">
        <v>1.9928696834125463</v>
      </c>
      <c r="T226" s="10">
        <v>234</v>
      </c>
      <c r="U226" s="10">
        <v>1</v>
      </c>
      <c r="V226" s="10">
        <v>5</v>
      </c>
      <c r="W226" s="28" t="s">
        <v>11</v>
      </c>
      <c r="X226" s="12">
        <f>IF(M226&lt;=$X$1,1,0)</f>
        <v>0</v>
      </c>
      <c r="Y226" s="12">
        <f>IF(V226&lt;=Y$1,1,0)</f>
        <v>1</v>
      </c>
      <c r="Z226" s="12">
        <f>IF(U226&lt;=Z$1,1,0)</f>
        <v>1</v>
      </c>
      <c r="AA226" s="20">
        <f>IF(I226=1,0,IF(I226=2,1,1+$AA$1))</f>
        <v>1</v>
      </c>
      <c r="AB226" s="12">
        <f>IF(T226&lt;=AB$1,1,0)</f>
        <v>0</v>
      </c>
      <c r="AC226" s="20">
        <f>SUM(X226:AB226)</f>
        <v>3</v>
      </c>
    </row>
    <row r="227" spans="1:29" x14ac:dyDescent="0.25">
      <c r="A227" s="6" t="s">
        <v>16</v>
      </c>
      <c r="B227" s="6">
        <v>13027771</v>
      </c>
      <c r="C227" s="6" t="s">
        <v>17</v>
      </c>
      <c r="D227" s="6">
        <v>13001</v>
      </c>
      <c r="E227" s="6">
        <v>12</v>
      </c>
      <c r="F227" s="6">
        <v>1</v>
      </c>
      <c r="G227" s="4">
        <v>10.399993896484375</v>
      </c>
      <c r="H227" s="4">
        <v>18</v>
      </c>
      <c r="I227" s="1">
        <v>2</v>
      </c>
      <c r="J227" s="2">
        <v>0.10108799999943585</v>
      </c>
      <c r="K227" s="10">
        <v>256</v>
      </c>
      <c r="L227" s="2">
        <v>9.3022092243769838E-2</v>
      </c>
      <c r="M227" s="10">
        <f>VLOOKUP(B227,'Fam ranks'!$E$3:$H$35,4,0)</f>
        <v>21</v>
      </c>
      <c r="N227" s="2">
        <v>9.0539986799496999E-2</v>
      </c>
      <c r="O227" s="2">
        <v>9.6968653535598956E-2</v>
      </c>
      <c r="P227" s="2">
        <v>-3.9465612918291176E-3</v>
      </c>
      <c r="Q227" s="2">
        <v>1.449457449176797E-2</v>
      </c>
      <c r="R227" s="2">
        <v>-1.9375060133227512E-4</v>
      </c>
      <c r="S227" s="4">
        <v>-0.19980745763490029</v>
      </c>
      <c r="T227" s="10">
        <v>285</v>
      </c>
      <c r="U227" s="10">
        <v>2</v>
      </c>
      <c r="V227" s="10">
        <v>9</v>
      </c>
      <c r="W227" s="28" t="s">
        <v>11</v>
      </c>
      <c r="X227" s="12">
        <f>IF(M227&lt;=$X$1,1,0)</f>
        <v>0</v>
      </c>
      <c r="Y227" s="12">
        <f>IF(V227&lt;=Y$1,1,0)</f>
        <v>0</v>
      </c>
      <c r="Z227" s="12">
        <f>IF(U227&lt;=Z$1,1,0)</f>
        <v>1</v>
      </c>
      <c r="AA227" s="20">
        <f>IF(I227=1,0,IF(I227=2,1,1+$AA$1))</f>
        <v>1</v>
      </c>
      <c r="AB227" s="12">
        <f>IF(T227&lt;=AB$1,1,0)</f>
        <v>0</v>
      </c>
      <c r="AC227" s="20">
        <f>SUM(X227:AB227)</f>
        <v>2</v>
      </c>
    </row>
    <row r="228" spans="1:29" x14ac:dyDescent="0.25">
      <c r="A228" s="6" t="s">
        <v>16</v>
      </c>
      <c r="B228" s="6">
        <v>13027771</v>
      </c>
      <c r="C228" s="6" t="s">
        <v>17</v>
      </c>
      <c r="D228" s="6">
        <v>13001</v>
      </c>
      <c r="E228" s="6">
        <v>12</v>
      </c>
      <c r="F228" s="6">
        <v>4</v>
      </c>
      <c r="G228" s="4">
        <v>10</v>
      </c>
      <c r="H228" s="4">
        <v>18.099990844726563</v>
      </c>
      <c r="I228" s="1">
        <v>3</v>
      </c>
      <c r="J228" s="2">
        <v>9.8282999999355525E-2</v>
      </c>
      <c r="K228" s="10">
        <v>278</v>
      </c>
      <c r="L228" s="2">
        <v>9.3022092243769838E-2</v>
      </c>
      <c r="M228" s="10">
        <f>VLOOKUP(B228,'Fam ranks'!$E$3:$H$35,4,0)</f>
        <v>21</v>
      </c>
      <c r="N228" s="2">
        <v>9.0539986799496999E-2</v>
      </c>
      <c r="O228" s="2">
        <v>9.6968653535598956E-2</v>
      </c>
      <c r="P228" s="2">
        <v>-3.9465612918291176E-3</v>
      </c>
      <c r="Q228" s="2">
        <v>1.1689574491687643E-2</v>
      </c>
      <c r="R228" s="2">
        <v>-6.1450060134432397E-4</v>
      </c>
      <c r="S228" s="4">
        <v>-0.63371056412444626</v>
      </c>
      <c r="T228" s="10">
        <v>295</v>
      </c>
      <c r="U228" s="10">
        <v>3</v>
      </c>
      <c r="V228" s="10">
        <v>10</v>
      </c>
      <c r="W228" s="28" t="s">
        <v>11</v>
      </c>
      <c r="X228" s="12">
        <f>IF(M228&lt;=$X$1,1,0)</f>
        <v>0</v>
      </c>
      <c r="Y228" s="12">
        <f>IF(V228&lt;=Y$1,1,0)</f>
        <v>0</v>
      </c>
      <c r="Z228" s="12">
        <f>IF(U228&lt;=Z$1,1,0)</f>
        <v>0</v>
      </c>
      <c r="AA228" s="20">
        <f>IF(I228=1,0,IF(I228=2,1,1+$AA$1))</f>
        <v>1.2</v>
      </c>
      <c r="AB228" s="12">
        <f>IF(T228&lt;=AB$1,1,0)</f>
        <v>0</v>
      </c>
      <c r="AC228" s="20">
        <f>SUM(X228:AB228)</f>
        <v>1.2</v>
      </c>
    </row>
    <row r="229" spans="1:29" x14ac:dyDescent="0.25">
      <c r="A229" s="6" t="s">
        <v>16</v>
      </c>
      <c r="B229" s="6">
        <v>13027771</v>
      </c>
      <c r="C229" s="6" t="s">
        <v>17</v>
      </c>
      <c r="D229" s="6">
        <v>13001</v>
      </c>
      <c r="E229" s="6">
        <v>12</v>
      </c>
      <c r="F229" s="6">
        <v>3</v>
      </c>
      <c r="G229" s="4">
        <v>9.6999969482421875</v>
      </c>
      <c r="H229" s="4">
        <v>16.699996948242188</v>
      </c>
      <c r="I229" s="1">
        <v>3</v>
      </c>
      <c r="J229" s="2">
        <v>8.1156989999726648E-2</v>
      </c>
      <c r="K229" s="10">
        <v>349</v>
      </c>
      <c r="L229" s="2">
        <v>9.3022092243769838E-2</v>
      </c>
      <c r="M229" s="10">
        <f>VLOOKUP(B229,'Fam ranks'!$E$3:$H$35,4,0)</f>
        <v>21</v>
      </c>
      <c r="N229" s="2">
        <v>9.0539986799496999E-2</v>
      </c>
      <c r="O229" s="2">
        <v>9.6968653535598956E-2</v>
      </c>
      <c r="P229" s="2">
        <v>-3.9465612918291176E-3</v>
      </c>
      <c r="Q229" s="2">
        <v>-5.4364355079412341E-3</v>
      </c>
      <c r="R229" s="2">
        <v>-3.1834021012886555E-3</v>
      </c>
      <c r="S229" s="4">
        <v>-3.2829187425191693</v>
      </c>
      <c r="T229" s="10">
        <v>347</v>
      </c>
      <c r="U229" s="10">
        <v>4</v>
      </c>
      <c r="V229" s="10">
        <v>17</v>
      </c>
      <c r="W229" s="28" t="s">
        <v>11</v>
      </c>
      <c r="X229" s="12">
        <f>IF(M229&lt;=$X$1,1,0)</f>
        <v>0</v>
      </c>
      <c r="Y229" s="12">
        <f>IF(V229&lt;=Y$1,1,0)</f>
        <v>0</v>
      </c>
      <c r="Z229" s="12">
        <f>IF(U229&lt;=Z$1,1,0)</f>
        <v>0</v>
      </c>
      <c r="AA229" s="20">
        <f>IF(I229=1,0,IF(I229=2,1,1+$AA$1))</f>
        <v>1.2</v>
      </c>
      <c r="AB229" s="12">
        <f>IF(T229&lt;=AB$1,1,0)</f>
        <v>0</v>
      </c>
      <c r="AC229" s="20">
        <f>SUM(X229:AB229)</f>
        <v>1.2</v>
      </c>
    </row>
    <row r="230" spans="1:29" x14ac:dyDescent="0.25">
      <c r="A230" s="6" t="s">
        <v>16</v>
      </c>
      <c r="B230" s="6">
        <v>13027771</v>
      </c>
      <c r="C230" s="6" t="s">
        <v>17</v>
      </c>
      <c r="D230" s="6">
        <v>13001</v>
      </c>
      <c r="E230" s="6">
        <v>12</v>
      </c>
      <c r="F230" s="6">
        <v>6</v>
      </c>
      <c r="G230" s="4">
        <v>9.399993896484375</v>
      </c>
      <c r="H230" s="4">
        <v>16.899993896484375</v>
      </c>
      <c r="I230" s="1">
        <v>3</v>
      </c>
      <c r="J230" s="2">
        <v>8.0542019999484182E-2</v>
      </c>
      <c r="K230" s="10">
        <v>352</v>
      </c>
      <c r="L230" s="2">
        <v>9.3022092243769838E-2</v>
      </c>
      <c r="M230" s="10">
        <f>VLOOKUP(B230,'Fam ranks'!$E$3:$H$35,4,0)</f>
        <v>21</v>
      </c>
      <c r="N230" s="2">
        <v>9.0539986799496999E-2</v>
      </c>
      <c r="O230" s="2">
        <v>9.6968653535598956E-2</v>
      </c>
      <c r="P230" s="2">
        <v>-3.9465612918291176E-3</v>
      </c>
      <c r="Q230" s="2">
        <v>-6.0514055081836993E-3</v>
      </c>
      <c r="R230" s="2">
        <v>-3.275647601325025E-3</v>
      </c>
      <c r="S230" s="4">
        <v>-3.3780479380612163</v>
      </c>
      <c r="T230" s="10">
        <v>350</v>
      </c>
      <c r="U230" s="10">
        <v>5</v>
      </c>
      <c r="V230" s="10">
        <v>19</v>
      </c>
      <c r="W230" s="28" t="s">
        <v>11</v>
      </c>
      <c r="X230" s="12">
        <f>IF(M230&lt;=$X$1,1,0)</f>
        <v>0</v>
      </c>
      <c r="Y230" s="12">
        <f>IF(V230&lt;=Y$1,1,0)</f>
        <v>0</v>
      </c>
      <c r="Z230" s="12">
        <f>IF(U230&lt;=Z$1,1,0)</f>
        <v>0</v>
      </c>
      <c r="AA230" s="20">
        <f>IF(I230=1,0,IF(I230=2,1,1+$AA$1))</f>
        <v>1.2</v>
      </c>
      <c r="AB230" s="12">
        <f>IF(T230&lt;=AB$1,1,0)</f>
        <v>0</v>
      </c>
      <c r="AC230" s="20">
        <f>SUM(X230:AB230)</f>
        <v>1.2</v>
      </c>
    </row>
    <row r="231" spans="1:29" x14ac:dyDescent="0.25">
      <c r="A231" s="6" t="s">
        <v>24</v>
      </c>
      <c r="B231" s="6">
        <v>13077471</v>
      </c>
      <c r="C231" s="6" t="s">
        <v>11</v>
      </c>
      <c r="D231" s="6">
        <v>13001</v>
      </c>
      <c r="E231" s="6">
        <v>12</v>
      </c>
      <c r="F231" s="6">
        <v>3</v>
      </c>
      <c r="G231" s="4">
        <v>10.899993896484375</v>
      </c>
      <c r="H231" s="4">
        <v>20.79998779296875</v>
      </c>
      <c r="I231" s="1">
        <v>3</v>
      </c>
      <c r="J231" s="2">
        <v>0.14147327999853587</v>
      </c>
      <c r="K231" s="10">
        <v>93</v>
      </c>
      <c r="L231" s="2">
        <v>8.6400584002347763E-2</v>
      </c>
      <c r="M231" s="10">
        <f>VLOOKUP(B231,'Fam ranks'!$E$3:$H$35,4,0)</f>
        <v>25</v>
      </c>
      <c r="N231" s="2">
        <v>9.0539986799496999E-2</v>
      </c>
      <c r="O231" s="2">
        <v>9.6968653535598956E-2</v>
      </c>
      <c r="P231" s="2">
        <v>-1.0568069533251193E-2</v>
      </c>
      <c r="Q231" s="2">
        <v>6.1501362732290066E-2</v>
      </c>
      <c r="R231" s="2">
        <v>2.8843626898927936E-3</v>
      </c>
      <c r="S231" s="4">
        <v>2.9745310311376985</v>
      </c>
      <c r="T231" s="10">
        <v>212</v>
      </c>
      <c r="U231" s="10">
        <v>1</v>
      </c>
      <c r="V231" s="10">
        <v>1</v>
      </c>
      <c r="W231" s="28" t="s">
        <v>11</v>
      </c>
      <c r="X231" s="12">
        <f>IF(M231&lt;=$X$1,1,0)</f>
        <v>0</v>
      </c>
      <c r="Y231" s="12">
        <f>IF(V231&lt;=Y$1,1,0)</f>
        <v>1</v>
      </c>
      <c r="Z231" s="12">
        <f>IF(U231&lt;=Z$1,1,0)</f>
        <v>1</v>
      </c>
      <c r="AA231" s="20">
        <f>IF(I231=1,0,IF(I231=2,1,1+$AA$1))</f>
        <v>1.2</v>
      </c>
      <c r="AB231" s="12">
        <f>IF(T231&lt;=AB$1,1,0)</f>
        <v>0</v>
      </c>
      <c r="AC231" s="20">
        <f>SUM(X231:AB231)</f>
        <v>3.2</v>
      </c>
    </row>
    <row r="232" spans="1:29" x14ac:dyDescent="0.25">
      <c r="A232" s="6" t="s">
        <v>24</v>
      </c>
      <c r="B232" s="6">
        <v>13077471</v>
      </c>
      <c r="C232" s="6" t="s">
        <v>11</v>
      </c>
      <c r="D232" s="6">
        <v>13001</v>
      </c>
      <c r="E232" s="6">
        <v>12</v>
      </c>
      <c r="F232" s="6">
        <v>2</v>
      </c>
      <c r="G232" s="4">
        <v>9.399993896484375</v>
      </c>
      <c r="H232" s="4">
        <v>21</v>
      </c>
      <c r="I232" s="1">
        <v>3</v>
      </c>
      <c r="J232" s="2">
        <v>0.12436199999956443</v>
      </c>
      <c r="K232" s="10">
        <v>148</v>
      </c>
      <c r="L232" s="2">
        <v>8.6400584002347763E-2</v>
      </c>
      <c r="M232" s="10">
        <f>VLOOKUP(B232,'Fam ranks'!$E$3:$H$35,4,0)</f>
        <v>25</v>
      </c>
      <c r="N232" s="2">
        <v>9.0539986799496999E-2</v>
      </c>
      <c r="O232" s="2">
        <v>9.6968653535598956E-2</v>
      </c>
      <c r="P232" s="2">
        <v>-1.0568069533251193E-2</v>
      </c>
      <c r="Q232" s="2">
        <v>4.4390082733318625E-2</v>
      </c>
      <c r="R232" s="2">
        <v>3.1767069004707844E-4</v>
      </c>
      <c r="S232" s="4">
        <v>0.32760142423804589</v>
      </c>
      <c r="T232" s="10">
        <v>274</v>
      </c>
      <c r="U232" s="10">
        <v>2</v>
      </c>
      <c r="V232" s="10">
        <v>3</v>
      </c>
      <c r="W232" s="28" t="s">
        <v>11</v>
      </c>
      <c r="X232" s="12">
        <f>IF(M232&lt;=$X$1,1,0)</f>
        <v>0</v>
      </c>
      <c r="Y232" s="12">
        <f>IF(V232&lt;=Y$1,1,0)</f>
        <v>1</v>
      </c>
      <c r="Z232" s="12">
        <f>IF(U232&lt;=Z$1,1,0)</f>
        <v>1</v>
      </c>
      <c r="AA232" s="20">
        <f>IF(I232=1,0,IF(I232=2,1,1+$AA$1))</f>
        <v>1.2</v>
      </c>
      <c r="AB232" s="12">
        <f>IF(T232&lt;=AB$1,1,0)</f>
        <v>0</v>
      </c>
      <c r="AC232" s="20">
        <f>SUM(X232:AB232)</f>
        <v>3.2</v>
      </c>
    </row>
    <row r="233" spans="1:29" x14ac:dyDescent="0.25">
      <c r="A233" s="6" t="s">
        <v>24</v>
      </c>
      <c r="B233" s="6">
        <v>13077471</v>
      </c>
      <c r="C233" s="6" t="s">
        <v>11</v>
      </c>
      <c r="D233" s="6">
        <v>13001</v>
      </c>
      <c r="E233" s="6">
        <v>12</v>
      </c>
      <c r="F233" s="6">
        <v>6</v>
      </c>
      <c r="G233" s="4">
        <v>10.399993896484375</v>
      </c>
      <c r="H233" s="4">
        <v>17.199996948242187</v>
      </c>
      <c r="I233" s="1">
        <v>2</v>
      </c>
      <c r="J233" s="2">
        <v>9.2302079999171838E-2</v>
      </c>
      <c r="K233" s="10">
        <v>299</v>
      </c>
      <c r="L233" s="2">
        <v>8.6400584002347763E-2</v>
      </c>
      <c r="M233" s="10">
        <f>VLOOKUP(B233,'Fam ranks'!$E$3:$H$35,4,0)</f>
        <v>25</v>
      </c>
      <c r="N233" s="2">
        <v>9.0539986799496999E-2</v>
      </c>
      <c r="O233" s="2">
        <v>9.6968653535598956E-2</v>
      </c>
      <c r="P233" s="2">
        <v>-1.0568069533251193E-2</v>
      </c>
      <c r="Q233" s="2">
        <v>1.2330162732926031E-2</v>
      </c>
      <c r="R233" s="2">
        <v>-4.4913173100118104E-3</v>
      </c>
      <c r="S233" s="4">
        <v>-4.6317208151838116</v>
      </c>
      <c r="T233" s="10">
        <v>377</v>
      </c>
      <c r="U233" s="10">
        <v>3</v>
      </c>
      <c r="V233" s="10">
        <v>6</v>
      </c>
      <c r="W233" s="28" t="s">
        <v>11</v>
      </c>
      <c r="X233" s="12">
        <f>IF(M233&lt;=$X$1,1,0)</f>
        <v>0</v>
      </c>
      <c r="Y233" s="12">
        <f>IF(V233&lt;=Y$1,1,0)</f>
        <v>0</v>
      </c>
      <c r="Z233" s="12">
        <f>IF(U233&lt;=Z$1,1,0)</f>
        <v>0</v>
      </c>
      <c r="AA233" s="20">
        <f>IF(I233=1,0,IF(I233=2,1,1+$AA$1))</f>
        <v>1</v>
      </c>
      <c r="AB233" s="12">
        <f>IF(T233&lt;=AB$1,1,0)</f>
        <v>0</v>
      </c>
      <c r="AC233" s="20">
        <f>SUM(X233:AB233)</f>
        <v>1</v>
      </c>
    </row>
    <row r="234" spans="1:29" x14ac:dyDescent="0.25">
      <c r="A234" s="6" t="s">
        <v>24</v>
      </c>
      <c r="B234" s="6">
        <v>13077471</v>
      </c>
      <c r="C234" s="6" t="s">
        <v>11</v>
      </c>
      <c r="D234" s="6">
        <v>13001</v>
      </c>
      <c r="E234" s="6">
        <v>12</v>
      </c>
      <c r="F234" s="6">
        <v>5</v>
      </c>
      <c r="G234" s="4">
        <v>9.1999969482421875</v>
      </c>
      <c r="H234" s="4">
        <v>15.599998474121094</v>
      </c>
      <c r="I234" s="1">
        <v>3</v>
      </c>
      <c r="J234" s="2">
        <v>6.716735999998491E-2</v>
      </c>
      <c r="K234" s="10">
        <v>416</v>
      </c>
      <c r="L234" s="2">
        <v>8.6400584002347763E-2</v>
      </c>
      <c r="M234" s="10">
        <f>VLOOKUP(B234,'Fam ranks'!$E$3:$H$35,4,0)</f>
        <v>25</v>
      </c>
      <c r="N234" s="2">
        <v>9.0539986799496999E-2</v>
      </c>
      <c r="O234" s="2">
        <v>9.6968653535598956E-2</v>
      </c>
      <c r="P234" s="2">
        <v>-1.0568069533251193E-2</v>
      </c>
      <c r="Q234" s="2">
        <v>-1.2804557266260896E-2</v>
      </c>
      <c r="R234" s="2">
        <v>-8.2615253098898486E-3</v>
      </c>
      <c r="S234" s="4">
        <v>-8.5197896522889156</v>
      </c>
      <c r="T234" s="10">
        <v>448</v>
      </c>
      <c r="U234" s="10">
        <v>4</v>
      </c>
      <c r="V234" s="10">
        <v>10</v>
      </c>
      <c r="W234" s="28" t="s">
        <v>11</v>
      </c>
      <c r="X234" s="12">
        <f>IF(M234&lt;=$X$1,1,0)</f>
        <v>0</v>
      </c>
      <c r="Y234" s="12">
        <f>IF(V234&lt;=Y$1,1,0)</f>
        <v>0</v>
      </c>
      <c r="Z234" s="12">
        <f>IF(U234&lt;=Z$1,1,0)</f>
        <v>0</v>
      </c>
      <c r="AA234" s="20">
        <f>IF(I234=1,0,IF(I234=2,1,1+$AA$1))</f>
        <v>1.2</v>
      </c>
      <c r="AB234" s="12">
        <f>IF(T234&lt;=AB$1,1,0)</f>
        <v>0</v>
      </c>
      <c r="AC234" s="20">
        <f>SUM(X234:AB234)</f>
        <v>1.2</v>
      </c>
    </row>
    <row r="235" spans="1:29" x14ac:dyDescent="0.25">
      <c r="A235" s="6" t="s">
        <v>39</v>
      </c>
      <c r="B235" s="6">
        <v>130210131</v>
      </c>
      <c r="C235" s="6" t="s">
        <v>40</v>
      </c>
      <c r="D235" s="6">
        <v>13001</v>
      </c>
      <c r="E235" s="6">
        <v>12</v>
      </c>
      <c r="F235" s="6">
        <v>4</v>
      </c>
      <c r="G235" s="4">
        <v>10.399993896484375</v>
      </c>
      <c r="H235" s="4">
        <v>19</v>
      </c>
      <c r="I235" s="1">
        <v>3</v>
      </c>
      <c r="J235" s="2">
        <v>0.11263199999939388</v>
      </c>
      <c r="K235" s="10">
        <v>200</v>
      </c>
      <c r="L235" s="2">
        <v>7.1390531196177082E-2</v>
      </c>
      <c r="M235" s="10">
        <f>VLOOKUP(B235,'Fam ranks'!$E$3:$H$35,4,0)</f>
        <v>30</v>
      </c>
      <c r="N235" s="2">
        <v>9.0539986799496999E-2</v>
      </c>
      <c r="O235" s="2">
        <v>9.6968653535598956E-2</v>
      </c>
      <c r="P235" s="2">
        <v>-2.5578122339421874E-2</v>
      </c>
      <c r="Q235" s="2">
        <v>4.7670135539318759E-2</v>
      </c>
      <c r="R235" s="2">
        <v>-8.1963530727553104E-3</v>
      </c>
      <c r="S235" s="4">
        <v>-8.4525800595408693</v>
      </c>
      <c r="T235" s="10">
        <v>446</v>
      </c>
      <c r="U235" s="10">
        <v>1</v>
      </c>
      <c r="V235" s="10">
        <v>1</v>
      </c>
      <c r="W235" s="28" t="s">
        <v>11</v>
      </c>
      <c r="X235" s="12">
        <f>IF(M235&lt;=$X$1,1,0)</f>
        <v>0</v>
      </c>
      <c r="Y235" s="12">
        <f>IF(V235&lt;=Y$1,1,0)</f>
        <v>1</v>
      </c>
      <c r="Z235" s="12">
        <f>IF(U235&lt;=Z$1,1,0)</f>
        <v>1</v>
      </c>
      <c r="AA235" s="20">
        <f>IF(I235=1,0,IF(I235=2,1,1+$AA$1))</f>
        <v>1.2</v>
      </c>
      <c r="AB235" s="12">
        <f>IF(T235&lt;=AB$1,1,0)</f>
        <v>0</v>
      </c>
      <c r="AC235" s="20">
        <f>SUM(X235:AB235)</f>
        <v>3.2</v>
      </c>
    </row>
    <row r="236" spans="1:29" x14ac:dyDescent="0.25">
      <c r="A236" s="6" t="s">
        <v>39</v>
      </c>
      <c r="B236" s="6">
        <v>130210131</v>
      </c>
      <c r="C236" s="6" t="s">
        <v>40</v>
      </c>
      <c r="D236" s="6">
        <v>13001</v>
      </c>
      <c r="E236" s="6">
        <v>12</v>
      </c>
      <c r="F236" s="6">
        <v>6</v>
      </c>
      <c r="G236" s="4">
        <v>8.899993896484375</v>
      </c>
      <c r="H236" s="4">
        <v>13.899993896484375</v>
      </c>
      <c r="I236" s="1">
        <v>2</v>
      </c>
      <c r="J236" s="2">
        <v>5.1587069999641244E-2</v>
      </c>
      <c r="K236" s="10">
        <v>471</v>
      </c>
      <c r="L236" s="2">
        <v>7.1390531196177082E-2</v>
      </c>
      <c r="M236" s="10">
        <f>VLOOKUP(B236,'Fam ranks'!$E$3:$H$35,4,0)</f>
        <v>30</v>
      </c>
      <c r="N236" s="2">
        <v>9.0539986799496999E-2</v>
      </c>
      <c r="O236" s="2">
        <v>9.6968653535598956E-2</v>
      </c>
      <c r="P236" s="2">
        <v>-2.5578122339421874E-2</v>
      </c>
      <c r="Q236" s="2">
        <v>-1.3374794460433881E-2</v>
      </c>
      <c r="R236" s="2">
        <v>-1.7353092572718207E-2</v>
      </c>
      <c r="S236" s="4">
        <v>-17.895569279352291</v>
      </c>
      <c r="T236" s="10">
        <v>524</v>
      </c>
      <c r="U236" s="10">
        <v>2</v>
      </c>
      <c r="V236" s="10">
        <v>6</v>
      </c>
      <c r="W236" s="28" t="s">
        <v>11</v>
      </c>
      <c r="X236" s="12">
        <f>IF(M236&lt;=$X$1,1,0)</f>
        <v>0</v>
      </c>
      <c r="Y236" s="12">
        <f>IF(V236&lt;=Y$1,1,0)</f>
        <v>0</v>
      </c>
      <c r="Z236" s="12">
        <f>IF(U236&lt;=Z$1,1,0)</f>
        <v>1</v>
      </c>
      <c r="AA236" s="20">
        <f>IF(I236=1,0,IF(I236=2,1,1+$AA$1))</f>
        <v>1</v>
      </c>
      <c r="AB236" s="12">
        <f>IF(T236&lt;=AB$1,1,0)</f>
        <v>0</v>
      </c>
      <c r="AC236" s="20">
        <f>SUM(X236:AB236)</f>
        <v>2</v>
      </c>
    </row>
    <row r="237" spans="1:29" x14ac:dyDescent="0.25">
      <c r="A237" s="6" t="s">
        <v>23</v>
      </c>
      <c r="B237" s="6">
        <v>160222441</v>
      </c>
      <c r="C237" s="6" t="s">
        <v>11</v>
      </c>
      <c r="D237" s="6">
        <v>16001</v>
      </c>
      <c r="E237" s="6">
        <v>12</v>
      </c>
      <c r="F237" s="6">
        <v>6</v>
      </c>
      <c r="G237" s="4">
        <v>11</v>
      </c>
      <c r="H237" s="4">
        <v>18.599990844726562</v>
      </c>
      <c r="I237" s="1">
        <v>3</v>
      </c>
      <c r="J237" s="2">
        <v>0.11416679999911139</v>
      </c>
      <c r="K237" s="10">
        <v>194</v>
      </c>
      <c r="L237" s="2">
        <v>9.5739508092517467E-2</v>
      </c>
      <c r="M237" s="10">
        <f>VLOOKUP(B237,'Fam ranks'!$E$3:$H$35,4,0)</f>
        <v>19</v>
      </c>
      <c r="N237" s="2">
        <v>9.0539986799496999E-2</v>
      </c>
      <c r="O237" s="2">
        <v>9.6968653535598956E-2</v>
      </c>
      <c r="P237" s="2">
        <v>-1.2291454430814891E-3</v>
      </c>
      <c r="Q237" s="2">
        <v>2.485595864269588E-2</v>
      </c>
      <c r="R237" s="2">
        <v>2.9909065305554882E-3</v>
      </c>
      <c r="S237" s="4">
        <v>3.0844055491164184</v>
      </c>
      <c r="T237" s="10">
        <v>210</v>
      </c>
      <c r="U237" s="10">
        <v>1</v>
      </c>
      <c r="V237" s="10">
        <v>4</v>
      </c>
      <c r="W237" s="28" t="s">
        <v>11</v>
      </c>
      <c r="X237" s="12">
        <f>IF(M237&lt;=$X$1,1,0)</f>
        <v>0</v>
      </c>
      <c r="Y237" s="12">
        <f>IF(V237&lt;=Y$1,1,0)</f>
        <v>1</v>
      </c>
      <c r="Z237" s="12">
        <f>IF(U237&lt;=Z$1,1,0)</f>
        <v>1</v>
      </c>
      <c r="AA237" s="20">
        <f>IF(I237=1,0,IF(I237=2,1,1+$AA$1))</f>
        <v>1.2</v>
      </c>
      <c r="AB237" s="12">
        <f>IF(T237&lt;=AB$1,1,0)</f>
        <v>0</v>
      </c>
      <c r="AC237" s="20">
        <f>SUM(X237:AB237)</f>
        <v>3.2</v>
      </c>
    </row>
    <row r="238" spans="1:29" x14ac:dyDescent="0.25">
      <c r="A238" s="6" t="s">
        <v>44</v>
      </c>
      <c r="B238" s="6">
        <v>402142</v>
      </c>
      <c r="C238" s="6" t="s">
        <v>11</v>
      </c>
      <c r="D238" s="6">
        <v>4001</v>
      </c>
      <c r="E238" s="6">
        <v>13</v>
      </c>
      <c r="F238" s="6">
        <v>2</v>
      </c>
      <c r="G238" s="4">
        <v>9.7999954223632812</v>
      </c>
      <c r="H238" s="4">
        <v>20.899993896484375</v>
      </c>
      <c r="I238" s="1">
        <v>2</v>
      </c>
      <c r="J238" s="2">
        <v>0.12842213999829255</v>
      </c>
      <c r="K238" s="10">
        <v>132</v>
      </c>
      <c r="L238" s="2">
        <v>9.1609026837085841E-2</v>
      </c>
      <c r="M238" s="10">
        <f>VLOOKUP(B238,'Fam ranks'!$E$3:$H$35,4,0)</f>
        <v>23</v>
      </c>
      <c r="N238" s="2">
        <v>8.7513711119481738E-2</v>
      </c>
      <c r="O238" s="2">
        <v>9.6968653535598956E-2</v>
      </c>
      <c r="P238" s="2">
        <v>-5.3596266985131147E-3</v>
      </c>
      <c r="Q238" s="2">
        <v>4.6268055577323927E-2</v>
      </c>
      <c r="R238" s="2">
        <v>3.7244323174907205E-3</v>
      </c>
      <c r="S238" s="4">
        <v>3.8408621566797501</v>
      </c>
      <c r="T238" s="10">
        <v>196</v>
      </c>
      <c r="U238" s="10">
        <v>1</v>
      </c>
      <c r="V238" s="10">
        <v>3</v>
      </c>
      <c r="W238" s="28" t="s">
        <v>67</v>
      </c>
      <c r="X238" s="12">
        <f>IF(M238&lt;=$X$1,1,0)</f>
        <v>0</v>
      </c>
      <c r="Y238" s="12">
        <f>IF(V238&lt;=Y$1,1,0)</f>
        <v>1</v>
      </c>
      <c r="Z238" s="12">
        <f>IF(U238&lt;=Z$1,1,0)</f>
        <v>1</v>
      </c>
      <c r="AA238" s="20">
        <f>IF(I238=1,0,IF(I238=2,1,1+$AA$1))</f>
        <v>1</v>
      </c>
      <c r="AB238" s="12">
        <f>IF(T238&lt;=AB$1,1,0)</f>
        <v>0</v>
      </c>
      <c r="AC238" s="20">
        <f>SUM(X238:AB238)</f>
        <v>3</v>
      </c>
    </row>
    <row r="239" spans="1:29" x14ac:dyDescent="0.25">
      <c r="A239" s="6" t="s">
        <v>44</v>
      </c>
      <c r="B239" s="6">
        <v>402142</v>
      </c>
      <c r="C239" s="6" t="s">
        <v>11</v>
      </c>
      <c r="D239" s="6">
        <v>4001</v>
      </c>
      <c r="E239" s="6">
        <v>13</v>
      </c>
      <c r="F239" s="6">
        <v>6</v>
      </c>
      <c r="G239" s="4">
        <v>10.199996948242187</v>
      </c>
      <c r="H239" s="4">
        <v>18.5</v>
      </c>
      <c r="I239" s="1">
        <v>2</v>
      </c>
      <c r="J239" s="2">
        <v>0.10472849999950995</v>
      </c>
      <c r="K239" s="10">
        <v>232</v>
      </c>
      <c r="L239" s="2">
        <v>9.1609026837085841E-2</v>
      </c>
      <c r="M239" s="10">
        <f>VLOOKUP(B239,'Fam ranks'!$E$3:$H$35,4,0)</f>
        <v>23</v>
      </c>
      <c r="N239" s="2">
        <v>8.7513711119481738E-2</v>
      </c>
      <c r="O239" s="2">
        <v>9.6968653535598956E-2</v>
      </c>
      <c r="P239" s="2">
        <v>-5.3596266985131147E-3</v>
      </c>
      <c r="Q239" s="2">
        <v>2.2574415578541326E-2</v>
      </c>
      <c r="R239" s="2">
        <v>1.7038631767333015E-4</v>
      </c>
      <c r="S239" s="4">
        <v>0.17571278084291253</v>
      </c>
      <c r="T239" s="10">
        <v>277</v>
      </c>
      <c r="U239" s="10">
        <v>2</v>
      </c>
      <c r="V239" s="10">
        <v>6</v>
      </c>
      <c r="W239" s="28" t="s">
        <v>11</v>
      </c>
      <c r="X239" s="12">
        <f>IF(M239&lt;=$X$1,1,0)</f>
        <v>0</v>
      </c>
      <c r="Y239" s="12">
        <f>IF(V239&lt;=Y$1,1,0)</f>
        <v>0</v>
      </c>
      <c r="Z239" s="12">
        <f>IF(U239&lt;=Z$1,1,0)</f>
        <v>1</v>
      </c>
      <c r="AA239" s="20">
        <f>IF(I239=1,0,IF(I239=2,1,1+$AA$1))</f>
        <v>1</v>
      </c>
      <c r="AB239" s="12">
        <f>IF(T239&lt;=AB$1,1,0)</f>
        <v>0</v>
      </c>
      <c r="AC239" s="20">
        <f>SUM(X239:AB239)</f>
        <v>2</v>
      </c>
    </row>
    <row r="240" spans="1:29" x14ac:dyDescent="0.25">
      <c r="A240" s="6" t="s">
        <v>44</v>
      </c>
      <c r="B240" s="6">
        <v>402142</v>
      </c>
      <c r="C240" s="6" t="s">
        <v>11</v>
      </c>
      <c r="D240" s="6">
        <v>4001</v>
      </c>
      <c r="E240" s="6">
        <v>13</v>
      </c>
      <c r="F240" s="6">
        <v>5</v>
      </c>
      <c r="G240" s="4">
        <v>8.7999954223632812</v>
      </c>
      <c r="H240" s="4">
        <v>17.099990844726563</v>
      </c>
      <c r="I240" s="1">
        <v>2</v>
      </c>
      <c r="J240" s="2">
        <v>7.7196239999466343E-2</v>
      </c>
      <c r="K240" s="10">
        <v>367</v>
      </c>
      <c r="L240" s="2">
        <v>9.1609026837085841E-2</v>
      </c>
      <c r="M240" s="10">
        <f>VLOOKUP(B240,'Fam ranks'!$E$3:$H$35,4,0)</f>
        <v>23</v>
      </c>
      <c r="N240" s="2">
        <v>8.7513711119481738E-2</v>
      </c>
      <c r="O240" s="2">
        <v>9.6968653535598956E-2</v>
      </c>
      <c r="P240" s="2">
        <v>-5.3596266985131147E-3</v>
      </c>
      <c r="Q240" s="2">
        <v>-4.9578444215022804E-3</v>
      </c>
      <c r="R240" s="2">
        <v>-3.9594526823332104E-3</v>
      </c>
      <c r="S240" s="4">
        <v>-4.0832295158967256</v>
      </c>
      <c r="T240" s="10">
        <v>368</v>
      </c>
      <c r="U240" s="10">
        <v>3</v>
      </c>
      <c r="V240" s="10">
        <v>14</v>
      </c>
      <c r="W240" s="28" t="s">
        <v>11</v>
      </c>
      <c r="X240" s="12">
        <f>IF(M240&lt;=$X$1,1,0)</f>
        <v>0</v>
      </c>
      <c r="Y240" s="12">
        <f>IF(V240&lt;=Y$1,1,0)</f>
        <v>0</v>
      </c>
      <c r="Z240" s="12">
        <f>IF(U240&lt;=Z$1,1,0)</f>
        <v>0</v>
      </c>
      <c r="AA240" s="20">
        <f>IF(I240=1,0,IF(I240=2,1,1+$AA$1))</f>
        <v>1</v>
      </c>
      <c r="AB240" s="12">
        <f>IF(T240&lt;=AB$1,1,0)</f>
        <v>0</v>
      </c>
      <c r="AC240" s="20">
        <f>SUM(X240:AB240)</f>
        <v>1</v>
      </c>
    </row>
    <row r="241" spans="1:29" x14ac:dyDescent="0.25">
      <c r="A241" s="6" t="s">
        <v>30</v>
      </c>
      <c r="B241" s="6">
        <v>4021002</v>
      </c>
      <c r="C241" s="6" t="s">
        <v>11</v>
      </c>
      <c r="D241" s="6">
        <v>4001</v>
      </c>
      <c r="E241" s="6">
        <v>13</v>
      </c>
      <c r="F241" s="6">
        <v>6</v>
      </c>
      <c r="G241" s="4">
        <v>10.399993896484375</v>
      </c>
      <c r="H241" s="4">
        <v>19.699996948242188</v>
      </c>
      <c r="I241" s="1">
        <v>1</v>
      </c>
      <c r="J241" s="2">
        <v>0.12108407999949122</v>
      </c>
      <c r="K241" s="10">
        <v>161</v>
      </c>
      <c r="L241" s="2">
        <v>9.2559545508121316E-2</v>
      </c>
      <c r="M241" s="10">
        <f>VLOOKUP(B241,'Fam ranks'!$E$3:$H$35,4,0)</f>
        <v>22</v>
      </c>
      <c r="N241" s="2">
        <v>8.7513711119481738E-2</v>
      </c>
      <c r="O241" s="2">
        <v>9.6968653535598956E-2</v>
      </c>
      <c r="P241" s="2">
        <v>-4.4091080274776401E-3</v>
      </c>
      <c r="Q241" s="2">
        <v>3.7979476907487125E-2</v>
      </c>
      <c r="R241" s="2">
        <v>3.0514567196364847E-3</v>
      </c>
      <c r="S241" s="4">
        <v>3.1468486035193211</v>
      </c>
      <c r="T241" s="10">
        <v>208</v>
      </c>
      <c r="U241" s="10">
        <v>1</v>
      </c>
      <c r="V241" s="10">
        <v>1</v>
      </c>
      <c r="W241" s="28" t="s">
        <v>11</v>
      </c>
      <c r="X241" s="12">
        <f>IF(M241&lt;=$X$1,1,0)</f>
        <v>0</v>
      </c>
      <c r="Y241" s="12">
        <f>IF(V241&lt;=Y$1,1,0)</f>
        <v>1</v>
      </c>
      <c r="Z241" s="12">
        <f>IF(U241&lt;=Z$1,1,0)</f>
        <v>1</v>
      </c>
      <c r="AA241" s="20">
        <f>IF(I241=1,0,IF(I241=2,1,1+$AA$1))</f>
        <v>0</v>
      </c>
      <c r="AB241" s="12">
        <f>IF(T241&lt;=AB$1,1,0)</f>
        <v>0</v>
      </c>
      <c r="AC241" s="20">
        <f>SUM(X241:AB241)</f>
        <v>2</v>
      </c>
    </row>
    <row r="242" spans="1:29" x14ac:dyDescent="0.25">
      <c r="A242" s="6" t="s">
        <v>37</v>
      </c>
      <c r="B242" s="6">
        <v>4021031</v>
      </c>
      <c r="C242" s="6" t="s">
        <v>38</v>
      </c>
      <c r="D242" s="6">
        <v>4001</v>
      </c>
      <c r="E242" s="6">
        <v>13</v>
      </c>
      <c r="F242" s="6">
        <v>5</v>
      </c>
      <c r="G242" s="4">
        <v>8.5999984741210937</v>
      </c>
      <c r="H242" s="4">
        <v>16.099990844726563</v>
      </c>
      <c r="I242" s="1">
        <v>2</v>
      </c>
      <c r="J242" s="2">
        <v>6.6876179999781016E-2</v>
      </c>
      <c r="K242" s="10">
        <v>418</v>
      </c>
      <c r="L242" s="2">
        <v>8.1227486305939789E-2</v>
      </c>
      <c r="M242" s="10">
        <f>VLOOKUP(B242,'Fam ranks'!$E$3:$H$35,4,0)</f>
        <v>27</v>
      </c>
      <c r="N242" s="2">
        <v>8.7513711119481738E-2</v>
      </c>
      <c r="O242" s="2">
        <v>9.6968653535598956E-2</v>
      </c>
      <c r="P242" s="2">
        <v>-1.5741167229659167E-2</v>
      </c>
      <c r="Q242" s="2">
        <v>-4.8963638900415551E-3</v>
      </c>
      <c r="R242" s="2">
        <v>-1.0179154921301734E-2</v>
      </c>
      <c r="S242" s="4">
        <v>-10.49736646860295</v>
      </c>
      <c r="T242" s="10">
        <v>467</v>
      </c>
      <c r="U242" s="10">
        <v>1</v>
      </c>
      <c r="V242" s="10">
        <v>7</v>
      </c>
      <c r="W242" s="28" t="s">
        <v>11</v>
      </c>
      <c r="X242" s="12">
        <f>IF(M242&lt;=$X$1,1,0)</f>
        <v>0</v>
      </c>
      <c r="Y242" s="12">
        <f>IF(V242&lt;=Y$1,1,0)</f>
        <v>0</v>
      </c>
      <c r="Z242" s="12">
        <f>IF(U242&lt;=Z$1,1,0)</f>
        <v>1</v>
      </c>
      <c r="AA242" s="20">
        <f>IF(I242=1,0,IF(I242=2,1,1+$AA$1))</f>
        <v>1</v>
      </c>
      <c r="AB242" s="12">
        <f>IF(T242&lt;=AB$1,1,0)</f>
        <v>0</v>
      </c>
      <c r="AC242" s="20">
        <f>SUM(X242:AB242)</f>
        <v>2</v>
      </c>
    </row>
    <row r="243" spans="1:29" x14ac:dyDescent="0.25">
      <c r="A243" s="6" t="s">
        <v>37</v>
      </c>
      <c r="B243" s="6">
        <v>4021031</v>
      </c>
      <c r="C243" s="6" t="s">
        <v>38</v>
      </c>
      <c r="D243" s="6">
        <v>4001</v>
      </c>
      <c r="E243" s="6">
        <v>13</v>
      </c>
      <c r="F243" s="6">
        <v>6</v>
      </c>
      <c r="G243" s="4">
        <v>9.399993896484375</v>
      </c>
      <c r="H243" s="4">
        <v>14.959999084472656</v>
      </c>
      <c r="I243" s="1">
        <v>3</v>
      </c>
      <c r="J243" s="2">
        <v>6.3112051199823327E-2</v>
      </c>
      <c r="K243" s="10">
        <v>428</v>
      </c>
      <c r="L243" s="2">
        <v>8.1227486305939789E-2</v>
      </c>
      <c r="M243" s="10">
        <f>VLOOKUP(B243,'Fam ranks'!$E$3:$H$35,4,0)</f>
        <v>27</v>
      </c>
      <c r="N243" s="2">
        <v>8.7513711119481738E-2</v>
      </c>
      <c r="O243" s="2">
        <v>9.6968653535598956E-2</v>
      </c>
      <c r="P243" s="2">
        <v>-1.5741167229659167E-2</v>
      </c>
      <c r="Q243" s="2">
        <v>-8.660492689999244E-3</v>
      </c>
      <c r="R243" s="2">
        <v>-1.0743774241295388E-2</v>
      </c>
      <c r="S243" s="4">
        <v>-11.079636407812091</v>
      </c>
      <c r="T243" s="10">
        <v>475</v>
      </c>
      <c r="U243" s="10">
        <v>2</v>
      </c>
      <c r="V243" s="10">
        <v>9</v>
      </c>
      <c r="W243" s="28" t="s">
        <v>11</v>
      </c>
      <c r="X243" s="12">
        <f>IF(M243&lt;=$X$1,1,0)</f>
        <v>0</v>
      </c>
      <c r="Y243" s="12">
        <f>IF(V243&lt;=Y$1,1,0)</f>
        <v>0</v>
      </c>
      <c r="Z243" s="12">
        <f>IF(U243&lt;=Z$1,1,0)</f>
        <v>1</v>
      </c>
      <c r="AA243" s="20">
        <f>IF(I243=1,0,IF(I243=2,1,1+$AA$1))</f>
        <v>1.2</v>
      </c>
      <c r="AB243" s="12">
        <f>IF(T243&lt;=AB$1,1,0)</f>
        <v>0</v>
      </c>
      <c r="AC243" s="20">
        <f>SUM(X243:AB243)</f>
        <v>2.2000000000000002</v>
      </c>
    </row>
    <row r="244" spans="1:29" x14ac:dyDescent="0.25">
      <c r="A244" s="6" t="s">
        <v>51</v>
      </c>
      <c r="B244" s="6">
        <v>13021061</v>
      </c>
      <c r="C244" s="6" t="s">
        <v>52</v>
      </c>
      <c r="D244" s="6">
        <v>13001</v>
      </c>
      <c r="E244" s="6">
        <v>13</v>
      </c>
      <c r="F244" s="6">
        <v>6</v>
      </c>
      <c r="G244" s="4">
        <v>9.399993896484375</v>
      </c>
      <c r="H244" s="4">
        <v>20.399993896484375</v>
      </c>
      <c r="I244" s="1">
        <v>2</v>
      </c>
      <c r="J244" s="2">
        <v>0.11735711999972409</v>
      </c>
      <c r="K244" s="10">
        <v>182</v>
      </c>
      <c r="L244" s="2">
        <v>9.7802128447300588E-2</v>
      </c>
      <c r="M244" s="10">
        <f>VLOOKUP(B244,'Fam ranks'!$E$3:$H$35,4,0)</f>
        <v>15</v>
      </c>
      <c r="N244" s="2">
        <v>8.7513711119481738E-2</v>
      </c>
      <c r="O244" s="2">
        <v>9.6968653535598956E-2</v>
      </c>
      <c r="P244" s="2">
        <v>8.3347491170163157E-4</v>
      </c>
      <c r="Q244" s="2">
        <v>2.9009933968540721E-2</v>
      </c>
      <c r="R244" s="2">
        <v>4.8515750423020866E-3</v>
      </c>
      <c r="S244" s="4">
        <v>5.0032405993148963</v>
      </c>
      <c r="T244" s="10">
        <v>182</v>
      </c>
      <c r="U244" s="10">
        <v>1</v>
      </c>
      <c r="V244" s="10">
        <v>8</v>
      </c>
      <c r="W244" s="28" t="s">
        <v>67</v>
      </c>
      <c r="X244" s="12">
        <f>IF(M244&lt;=$X$1,1,0)</f>
        <v>0</v>
      </c>
      <c r="Y244" s="12">
        <f>IF(V244&lt;=Y$1,1,0)</f>
        <v>0</v>
      </c>
      <c r="Z244" s="12">
        <f>IF(U244&lt;=Z$1,1,0)</f>
        <v>1</v>
      </c>
      <c r="AA244" s="20">
        <f>IF(I244=1,0,IF(I244=2,1,1+$AA$1))</f>
        <v>1</v>
      </c>
      <c r="AB244" s="12">
        <f>IF(T244&lt;=AB$1,1,0)</f>
        <v>0</v>
      </c>
      <c r="AC244" s="20">
        <f>SUM(X244:AB244)</f>
        <v>2</v>
      </c>
    </row>
    <row r="245" spans="1:29" x14ac:dyDescent="0.25">
      <c r="A245" s="6" t="s">
        <v>51</v>
      </c>
      <c r="B245" s="6">
        <v>13021061</v>
      </c>
      <c r="C245" s="6" t="s">
        <v>52</v>
      </c>
      <c r="D245" s="6">
        <v>13001</v>
      </c>
      <c r="E245" s="6">
        <v>13</v>
      </c>
      <c r="F245" s="6">
        <v>1</v>
      </c>
      <c r="G245" s="4">
        <v>8</v>
      </c>
      <c r="H245" s="4">
        <v>16.899993896484375</v>
      </c>
      <c r="I245" s="1">
        <v>2</v>
      </c>
      <c r="J245" s="2">
        <v>6.854639999983192E-2</v>
      </c>
      <c r="K245" s="10">
        <v>409</v>
      </c>
      <c r="L245" s="2">
        <v>9.7802128447300588E-2</v>
      </c>
      <c r="M245" s="10">
        <f>VLOOKUP(B245,'Fam ranks'!$E$3:$H$35,4,0)</f>
        <v>15</v>
      </c>
      <c r="N245" s="2">
        <v>8.7513711119481738E-2</v>
      </c>
      <c r="O245" s="2">
        <v>9.6968653535598956E-2</v>
      </c>
      <c r="P245" s="2">
        <v>8.3347491170163157E-4</v>
      </c>
      <c r="Q245" s="2">
        <v>-1.980078603135145E-2</v>
      </c>
      <c r="R245" s="2">
        <v>-2.4700329576817382E-3</v>
      </c>
      <c r="S245" s="4">
        <v>-2.5472488970623317</v>
      </c>
      <c r="T245" s="10">
        <v>326</v>
      </c>
      <c r="U245" s="10">
        <v>2</v>
      </c>
      <c r="V245" s="10">
        <v>14</v>
      </c>
      <c r="W245" s="28" t="s">
        <v>11</v>
      </c>
      <c r="X245" s="12">
        <f>IF(M245&lt;=$X$1,1,0)</f>
        <v>0</v>
      </c>
      <c r="Y245" s="12">
        <f>IF(V245&lt;=Y$1,1,0)</f>
        <v>0</v>
      </c>
      <c r="Z245" s="12">
        <f>IF(U245&lt;=Z$1,1,0)</f>
        <v>1</v>
      </c>
      <c r="AA245" s="20">
        <f>IF(I245=1,0,IF(I245=2,1,1+$AA$1))</f>
        <v>1</v>
      </c>
      <c r="AB245" s="12">
        <f>IF(T245&lt;=AB$1,1,0)</f>
        <v>0</v>
      </c>
      <c r="AC245" s="20">
        <f>SUM(X245:AB245)</f>
        <v>2</v>
      </c>
    </row>
    <row r="246" spans="1:29" x14ac:dyDescent="0.25">
      <c r="A246" s="6" t="s">
        <v>51</v>
      </c>
      <c r="B246" s="6">
        <v>13021061</v>
      </c>
      <c r="C246" s="6" t="s">
        <v>52</v>
      </c>
      <c r="D246" s="6">
        <v>13001</v>
      </c>
      <c r="E246" s="6">
        <v>13</v>
      </c>
      <c r="F246" s="6">
        <v>5</v>
      </c>
      <c r="G246" s="4">
        <v>8.399993896484375</v>
      </c>
      <c r="H246" s="4">
        <v>12.399993896484375</v>
      </c>
      <c r="I246" s="1">
        <v>1</v>
      </c>
      <c r="J246" s="2">
        <v>3.8747519999560609E-2</v>
      </c>
      <c r="K246" s="10">
        <v>500</v>
      </c>
      <c r="L246" s="2">
        <v>9.7802128447300588E-2</v>
      </c>
      <c r="M246" s="10">
        <f>VLOOKUP(B246,'Fam ranks'!$E$3:$H$35,4,0)</f>
        <v>15</v>
      </c>
      <c r="N246" s="2">
        <v>8.7513711119481738E-2</v>
      </c>
      <c r="O246" s="2">
        <v>9.6968653535598956E-2</v>
      </c>
      <c r="P246" s="2">
        <v>8.3347491170163157E-4</v>
      </c>
      <c r="Q246" s="2">
        <v>-4.9599666031622761E-2</v>
      </c>
      <c r="R246" s="2">
        <v>-6.9398649577224348E-3</v>
      </c>
      <c r="S246" s="4">
        <v>-7.1568127479203207</v>
      </c>
      <c r="T246" s="10">
        <v>424</v>
      </c>
      <c r="U246" s="10">
        <v>3</v>
      </c>
      <c r="V246" s="10">
        <v>19</v>
      </c>
      <c r="W246" s="28" t="s">
        <v>11</v>
      </c>
      <c r="X246" s="12">
        <f>IF(M246&lt;=$X$1,1,0)</f>
        <v>0</v>
      </c>
      <c r="Y246" s="12">
        <f>IF(V246&lt;=Y$1,1,0)</f>
        <v>0</v>
      </c>
      <c r="Z246" s="12">
        <f>IF(U246&lt;=Z$1,1,0)</f>
        <v>0</v>
      </c>
      <c r="AA246" s="20">
        <f>IF(I246=1,0,IF(I246=2,1,1+$AA$1))</f>
        <v>0</v>
      </c>
      <c r="AB246" s="12">
        <f>IF(T246&lt;=AB$1,1,0)</f>
        <v>0</v>
      </c>
      <c r="AC246" s="20">
        <f>SUM(X246:AB246)</f>
        <v>0</v>
      </c>
    </row>
    <row r="247" spans="1:29" x14ac:dyDescent="0.25">
      <c r="A247" s="6" t="s">
        <v>53</v>
      </c>
      <c r="B247" s="6">
        <v>13027921</v>
      </c>
      <c r="C247" s="6" t="s">
        <v>54</v>
      </c>
      <c r="D247" s="6">
        <v>13001</v>
      </c>
      <c r="E247" s="6">
        <v>13</v>
      </c>
      <c r="F247" s="6">
        <v>5</v>
      </c>
      <c r="G247" s="4">
        <v>8.399993896484375</v>
      </c>
      <c r="H247" s="4">
        <v>18.79998779296875</v>
      </c>
      <c r="I247" s="1">
        <v>2</v>
      </c>
      <c r="J247" s="2">
        <v>8.9066879999336379E-2</v>
      </c>
      <c r="K247" s="10">
        <v>318</v>
      </c>
      <c r="L247" s="2">
        <v>0.12231650153303836</v>
      </c>
      <c r="M247" s="10">
        <f>VLOOKUP(B247,'Fam ranks'!$E$3:$H$35,4,0)</f>
        <v>4</v>
      </c>
      <c r="N247" s="2">
        <v>8.7513711119481738E-2</v>
      </c>
      <c r="O247" s="2">
        <v>9.6968653535598956E-2</v>
      </c>
      <c r="P247" s="2">
        <v>2.5347847997439402E-2</v>
      </c>
      <c r="Q247" s="2">
        <v>-2.3794679117584761E-2</v>
      </c>
      <c r="R247" s="2">
        <v>1.1639506930825926E-2</v>
      </c>
      <c r="S247" s="4">
        <v>12.003370683653818</v>
      </c>
      <c r="T247" s="10">
        <v>97</v>
      </c>
      <c r="U247" s="10">
        <v>1</v>
      </c>
      <c r="V247" s="10">
        <v>9</v>
      </c>
      <c r="W247" s="28" t="s">
        <v>65</v>
      </c>
      <c r="X247" s="12">
        <f>IF(M247&lt;=$X$1,1,0)</f>
        <v>1</v>
      </c>
      <c r="Y247" s="12">
        <f>IF(V247&lt;=Y$1,1,0)</f>
        <v>0</v>
      </c>
      <c r="Z247" s="12">
        <f>IF(U247&lt;=Z$1,1,0)</f>
        <v>1</v>
      </c>
      <c r="AA247" s="20">
        <f>IF(I247=1,0,IF(I247=2,1,1+$AA$1))</f>
        <v>1</v>
      </c>
      <c r="AB247" s="12">
        <f>IF(T247&lt;=AB$1,1,0)</f>
        <v>1</v>
      </c>
      <c r="AC247" s="20">
        <f>SUM(X247:AB247)</f>
        <v>4</v>
      </c>
    </row>
    <row r="248" spans="1:29" x14ac:dyDescent="0.25">
      <c r="A248" s="6" t="s">
        <v>26</v>
      </c>
      <c r="B248" s="6">
        <v>1302261</v>
      </c>
      <c r="C248" s="6" t="s">
        <v>11</v>
      </c>
      <c r="D248" s="6">
        <v>13001</v>
      </c>
      <c r="E248" s="6">
        <v>14</v>
      </c>
      <c r="F248" s="6">
        <v>2</v>
      </c>
      <c r="G248" s="4">
        <v>10.899993896484375</v>
      </c>
      <c r="H248" s="4">
        <v>23.099990844726563</v>
      </c>
      <c r="I248" s="1">
        <v>3</v>
      </c>
      <c r="J248" s="2">
        <v>0.1744904699990002</v>
      </c>
      <c r="K248" s="10">
        <v>36</v>
      </c>
      <c r="L248" s="2">
        <v>9.5526115189124836E-2</v>
      </c>
      <c r="M248" s="10">
        <f>VLOOKUP(B248,'Fam ranks'!$E$3:$H$35,4,0)</f>
        <v>20</v>
      </c>
      <c r="N248" s="2">
        <v>8.1744204374366802E-2</v>
      </c>
      <c r="O248" s="2">
        <v>9.6968653535598956E-2</v>
      </c>
      <c r="P248" s="2">
        <v>-1.4425383464741204E-3</v>
      </c>
      <c r="Q248" s="2">
        <v>9.4188803971107515E-2</v>
      </c>
      <c r="R248" s="2">
        <v>1.3262797587781655E-2</v>
      </c>
      <c r="S248" s="4">
        <v>13.677407186965466</v>
      </c>
      <c r="T248" s="10">
        <v>81</v>
      </c>
      <c r="U248" s="10">
        <v>1</v>
      </c>
      <c r="V248" s="10">
        <v>2</v>
      </c>
      <c r="W248" s="28" t="s">
        <v>65</v>
      </c>
      <c r="X248" s="12">
        <f>IF(M248&lt;=$X$1,1,0)</f>
        <v>0</v>
      </c>
      <c r="Y248" s="12">
        <f>IF(V248&lt;=Y$1,1,0)</f>
        <v>1</v>
      </c>
      <c r="Z248" s="12">
        <f>IF(U248&lt;=Z$1,1,0)</f>
        <v>1</v>
      </c>
      <c r="AA248" s="20">
        <f>IF(I248=1,0,IF(I248=2,1,1+$AA$1))</f>
        <v>1.2</v>
      </c>
      <c r="AB248" s="12">
        <f>IF(T248&lt;=AB$1,1,0)</f>
        <v>1</v>
      </c>
      <c r="AC248" s="20">
        <f>SUM(X248:AB248)</f>
        <v>4.2</v>
      </c>
    </row>
    <row r="249" spans="1:29" x14ac:dyDescent="0.25">
      <c r="A249" s="6" t="s">
        <v>26</v>
      </c>
      <c r="B249" s="6">
        <v>1302261</v>
      </c>
      <c r="C249" s="6" t="s">
        <v>11</v>
      </c>
      <c r="D249" s="6">
        <v>13001</v>
      </c>
      <c r="E249" s="6">
        <v>14</v>
      </c>
      <c r="F249" s="6">
        <v>3</v>
      </c>
      <c r="G249" s="4">
        <v>8.899993896484375</v>
      </c>
      <c r="H249" s="4">
        <v>14.299995422363281</v>
      </c>
      <c r="I249" s="1">
        <v>3</v>
      </c>
      <c r="J249" s="2">
        <v>5.4598829999576992E-2</v>
      </c>
      <c r="K249" s="10">
        <v>457</v>
      </c>
      <c r="L249" s="2">
        <v>9.5526115189124836E-2</v>
      </c>
      <c r="M249" s="10">
        <f>VLOOKUP(B249,'Fam ranks'!$E$3:$H$35,4,0)</f>
        <v>20</v>
      </c>
      <c r="N249" s="2">
        <v>8.1744204374366802E-2</v>
      </c>
      <c r="O249" s="2">
        <v>9.6968653535598956E-2</v>
      </c>
      <c r="P249" s="2">
        <v>-1.4425383464741204E-3</v>
      </c>
      <c r="Q249" s="2">
        <v>-2.570283602831569E-2</v>
      </c>
      <c r="R249" s="2">
        <v>-4.720948412131826E-3</v>
      </c>
      <c r="S249" s="4">
        <v>-4.8685304374146847</v>
      </c>
      <c r="T249" s="10">
        <v>382</v>
      </c>
      <c r="U249" s="10">
        <v>2</v>
      </c>
      <c r="V249" s="10">
        <v>13</v>
      </c>
      <c r="W249" s="28" t="s">
        <v>11</v>
      </c>
      <c r="X249" s="12">
        <f>IF(M249&lt;=$X$1,1,0)</f>
        <v>0</v>
      </c>
      <c r="Y249" s="12">
        <f>IF(V249&lt;=Y$1,1,0)</f>
        <v>0</v>
      </c>
      <c r="Z249" s="12">
        <f>IF(U249&lt;=Z$1,1,0)</f>
        <v>1</v>
      </c>
      <c r="AA249" s="20">
        <f>IF(I249=1,0,IF(I249=2,1,1+$AA$1))</f>
        <v>1.2</v>
      </c>
      <c r="AB249" s="12">
        <f>IF(T249&lt;=AB$1,1,0)</f>
        <v>0</v>
      </c>
      <c r="AC249" s="20">
        <f>SUM(X249:AB249)</f>
        <v>2.2000000000000002</v>
      </c>
    </row>
    <row r="250" spans="1:29" x14ac:dyDescent="0.25">
      <c r="A250" s="6" t="s">
        <v>26</v>
      </c>
      <c r="B250" s="6">
        <v>1302261</v>
      </c>
      <c r="C250" s="6" t="s">
        <v>11</v>
      </c>
      <c r="D250" s="6">
        <v>13001</v>
      </c>
      <c r="E250" s="6">
        <v>14</v>
      </c>
      <c r="F250" s="6">
        <v>1</v>
      </c>
      <c r="G250" s="4">
        <v>8.399993896484375</v>
      </c>
      <c r="H250" s="4">
        <v>12</v>
      </c>
      <c r="I250" s="1">
        <v>1</v>
      </c>
      <c r="J250" s="2">
        <v>3.6287999999785825E-2</v>
      </c>
      <c r="K250" s="10">
        <v>506</v>
      </c>
      <c r="L250" s="2">
        <v>9.5526115189124836E-2</v>
      </c>
      <c r="M250" s="10">
        <f>VLOOKUP(B250,'Fam ranks'!$E$3:$H$35,4,0)</f>
        <v>20</v>
      </c>
      <c r="N250" s="2">
        <v>8.1744204374366802E-2</v>
      </c>
      <c r="O250" s="2">
        <v>9.6968653535598956E-2</v>
      </c>
      <c r="P250" s="2">
        <v>-1.4425383464741204E-3</v>
      </c>
      <c r="Q250" s="2">
        <v>-4.4013666028106871E-2</v>
      </c>
      <c r="R250" s="2">
        <v>-7.4675729121005032E-3</v>
      </c>
      <c r="S250" s="4">
        <v>-7.7010174317404756</v>
      </c>
      <c r="T250" s="10">
        <v>433</v>
      </c>
      <c r="U250" s="10">
        <v>3</v>
      </c>
      <c r="V250" s="10">
        <v>16</v>
      </c>
      <c r="W250" s="28" t="s">
        <v>11</v>
      </c>
      <c r="X250" s="12">
        <f>IF(M250&lt;=$X$1,1,0)</f>
        <v>0</v>
      </c>
      <c r="Y250" s="12">
        <f>IF(V250&lt;=Y$1,1,0)</f>
        <v>0</v>
      </c>
      <c r="Z250" s="12">
        <f>IF(U250&lt;=Z$1,1,0)</f>
        <v>0</v>
      </c>
      <c r="AA250" s="20">
        <f>IF(I250=1,0,IF(I250=2,1,1+$AA$1))</f>
        <v>0</v>
      </c>
      <c r="AB250" s="12">
        <f>IF(T250&lt;=AB$1,1,0)</f>
        <v>0</v>
      </c>
      <c r="AC250" s="20">
        <f>SUM(X250:AB250)</f>
        <v>0</v>
      </c>
    </row>
    <row r="251" spans="1:29" x14ac:dyDescent="0.25">
      <c r="A251" s="6" t="s">
        <v>26</v>
      </c>
      <c r="B251" s="6">
        <v>1302261</v>
      </c>
      <c r="C251" s="6" t="s">
        <v>11</v>
      </c>
      <c r="D251" s="6">
        <v>13001</v>
      </c>
      <c r="E251" s="6">
        <v>14</v>
      </c>
      <c r="F251" s="6">
        <v>5</v>
      </c>
      <c r="G251" s="4">
        <v>6.5999984741210938</v>
      </c>
      <c r="H251" s="4">
        <v>13</v>
      </c>
      <c r="I251" s="1">
        <v>3</v>
      </c>
      <c r="J251" s="2">
        <v>3.3461999999872205E-2</v>
      </c>
      <c r="K251" s="10">
        <v>510</v>
      </c>
      <c r="L251" s="2">
        <v>9.5526115189124836E-2</v>
      </c>
      <c r="M251" s="10">
        <f>VLOOKUP(B251,'Fam ranks'!$E$3:$H$35,4,0)</f>
        <v>20</v>
      </c>
      <c r="N251" s="2">
        <v>8.1744204374366802E-2</v>
      </c>
      <c r="O251" s="2">
        <v>9.6968653535598956E-2</v>
      </c>
      <c r="P251" s="2">
        <v>-1.4425383464741204E-3</v>
      </c>
      <c r="Q251" s="2">
        <v>-4.6839666028020491E-2</v>
      </c>
      <c r="R251" s="2">
        <v>-7.8914729120875462E-3</v>
      </c>
      <c r="S251" s="4">
        <v>-8.1381690106591442</v>
      </c>
      <c r="T251" s="10">
        <v>439</v>
      </c>
      <c r="U251" s="10">
        <v>4</v>
      </c>
      <c r="V251" s="10">
        <v>17</v>
      </c>
      <c r="W251" s="28" t="s">
        <v>11</v>
      </c>
      <c r="X251" s="12">
        <f>IF(M251&lt;=$X$1,1,0)</f>
        <v>0</v>
      </c>
      <c r="Y251" s="12">
        <f>IF(V251&lt;=Y$1,1,0)</f>
        <v>0</v>
      </c>
      <c r="Z251" s="12">
        <f>IF(U251&lt;=Z$1,1,0)</f>
        <v>0</v>
      </c>
      <c r="AA251" s="20">
        <f>IF(I251=1,0,IF(I251=2,1,1+$AA$1))</f>
        <v>1.2</v>
      </c>
      <c r="AB251" s="12">
        <f>IF(T251&lt;=AB$1,1,0)</f>
        <v>0</v>
      </c>
      <c r="AC251" s="20">
        <f>SUM(X251:AB251)</f>
        <v>1.2</v>
      </c>
    </row>
    <row r="252" spans="1:29" x14ac:dyDescent="0.25">
      <c r="A252" s="6" t="s">
        <v>26</v>
      </c>
      <c r="B252" s="6">
        <v>1302261</v>
      </c>
      <c r="C252" s="6" t="s">
        <v>11</v>
      </c>
      <c r="D252" s="6">
        <v>13001</v>
      </c>
      <c r="E252" s="6">
        <v>14</v>
      </c>
      <c r="F252" s="6">
        <v>6</v>
      </c>
      <c r="G252" s="4">
        <v>4.5</v>
      </c>
      <c r="H252" s="4">
        <v>5.5</v>
      </c>
      <c r="I252" s="1">
        <v>1</v>
      </c>
      <c r="J252" s="2">
        <v>4.0837499999497595E-3</v>
      </c>
      <c r="K252" s="10">
        <v>555</v>
      </c>
      <c r="L252" s="2">
        <v>9.5526115189124836E-2</v>
      </c>
      <c r="M252" s="10">
        <f>VLOOKUP(B252,'Fam ranks'!$E$3:$H$35,4,0)</f>
        <v>20</v>
      </c>
      <c r="N252" s="2">
        <v>8.1744204374366802E-2</v>
      </c>
      <c r="O252" s="2">
        <v>9.6968653535598956E-2</v>
      </c>
      <c r="P252" s="2">
        <v>-1.4425383464741204E-3</v>
      </c>
      <c r="Q252" s="2">
        <v>-7.6217916027942936E-2</v>
      </c>
      <c r="R252" s="2">
        <v>-1.2298210412075912E-2</v>
      </c>
      <c r="S252" s="4">
        <v>-12.68266595819134</v>
      </c>
      <c r="T252" s="10">
        <v>495</v>
      </c>
      <c r="U252" s="10">
        <v>5</v>
      </c>
      <c r="V252" s="10">
        <v>20</v>
      </c>
      <c r="W252" s="28" t="s">
        <v>11</v>
      </c>
      <c r="X252" s="12">
        <f>IF(M252&lt;=$X$1,1,0)</f>
        <v>0</v>
      </c>
      <c r="Y252" s="12">
        <f>IF(V252&lt;=Y$1,1,0)</f>
        <v>0</v>
      </c>
      <c r="Z252" s="12">
        <f>IF(U252&lt;=Z$1,1,0)</f>
        <v>0</v>
      </c>
      <c r="AA252" s="20">
        <f>IF(I252=1,0,IF(I252=2,1,1+$AA$1))</f>
        <v>0</v>
      </c>
      <c r="AB252" s="12">
        <f>IF(T252&lt;=AB$1,1,0)</f>
        <v>0</v>
      </c>
      <c r="AC252" s="20">
        <f>SUM(X252:AB252)</f>
        <v>0</v>
      </c>
    </row>
    <row r="253" spans="1:29" x14ac:dyDescent="0.25">
      <c r="A253" s="6" t="s">
        <v>32</v>
      </c>
      <c r="B253" s="6">
        <v>4021351</v>
      </c>
      <c r="C253" s="6" t="s">
        <v>11</v>
      </c>
      <c r="D253" s="6">
        <v>4001</v>
      </c>
      <c r="E253" s="6">
        <v>14</v>
      </c>
      <c r="F253" s="6">
        <v>1</v>
      </c>
      <c r="G253" s="4">
        <v>11</v>
      </c>
      <c r="H253" s="4">
        <v>22.199996948242188</v>
      </c>
      <c r="I253" s="1">
        <v>3</v>
      </c>
      <c r="J253" s="2">
        <v>0.16263719999915338</v>
      </c>
      <c r="K253" s="10">
        <v>53</v>
      </c>
      <c r="L253" s="2">
        <v>9.9058132742342403E-2</v>
      </c>
      <c r="M253" s="10">
        <f>VLOOKUP(B253,'Fam ranks'!$E$3:$H$35,4,0)</f>
        <v>14</v>
      </c>
      <c r="N253" s="2">
        <v>8.1744204374366802E-2</v>
      </c>
      <c r="O253" s="2">
        <v>9.6968653535598956E-2</v>
      </c>
      <c r="P253" s="2">
        <v>2.089479206743447E-3</v>
      </c>
      <c r="Q253" s="2">
        <v>7.8803516418043132E-2</v>
      </c>
      <c r="R253" s="2">
        <v>1.3074214986752538E-2</v>
      </c>
      <c r="S253" s="4">
        <v>13.482929286991444</v>
      </c>
      <c r="T253" s="10">
        <v>82</v>
      </c>
      <c r="U253" s="10">
        <v>1</v>
      </c>
      <c r="V253" s="10">
        <v>2</v>
      </c>
      <c r="W253" s="28" t="s">
        <v>65</v>
      </c>
      <c r="X253" s="12">
        <f>IF(M253&lt;=$X$1,1,0)</f>
        <v>0</v>
      </c>
      <c r="Y253" s="12">
        <f>IF(V253&lt;=Y$1,1,0)</f>
        <v>1</v>
      </c>
      <c r="Z253" s="12">
        <f>IF(U253&lt;=Z$1,1,0)</f>
        <v>1</v>
      </c>
      <c r="AA253" s="20">
        <f>IF(I253=1,0,IF(I253=2,1,1+$AA$1))</f>
        <v>1.2</v>
      </c>
      <c r="AB253" s="12">
        <f>IF(T253&lt;=AB$1,1,0)</f>
        <v>1</v>
      </c>
      <c r="AC253" s="20">
        <f>SUM(X253:AB253)</f>
        <v>4.2</v>
      </c>
    </row>
    <row r="254" spans="1:29" x14ac:dyDescent="0.25">
      <c r="A254" s="6" t="s">
        <v>32</v>
      </c>
      <c r="B254" s="6">
        <v>4021351</v>
      </c>
      <c r="C254" s="6" t="s">
        <v>11</v>
      </c>
      <c r="D254" s="6">
        <v>4001</v>
      </c>
      <c r="E254" s="6">
        <v>14</v>
      </c>
      <c r="F254" s="6">
        <v>3</v>
      </c>
      <c r="G254" s="4">
        <v>10.299995422363281</v>
      </c>
      <c r="H254" s="4">
        <v>21</v>
      </c>
      <c r="I254" s="1">
        <v>3</v>
      </c>
      <c r="J254" s="2">
        <v>0.13626899999871966</v>
      </c>
      <c r="K254" s="10">
        <v>105</v>
      </c>
      <c r="L254" s="2">
        <v>9.9058132742342403E-2</v>
      </c>
      <c r="M254" s="10">
        <f>VLOOKUP(B254,'Fam ranks'!$E$3:$H$35,4,0)</f>
        <v>14</v>
      </c>
      <c r="N254" s="2">
        <v>8.1744204374366802E-2</v>
      </c>
      <c r="O254" s="2">
        <v>9.6968653535598956E-2</v>
      </c>
      <c r="P254" s="2">
        <v>2.089479206743447E-3</v>
      </c>
      <c r="Q254" s="2">
        <v>5.2435316417609415E-2</v>
      </c>
      <c r="R254" s="2">
        <v>9.1189849866874801E-3</v>
      </c>
      <c r="S254" s="4">
        <v>9.4040544590419994</v>
      </c>
      <c r="T254" s="10">
        <v>133</v>
      </c>
      <c r="U254" s="10">
        <v>2</v>
      </c>
      <c r="V254" s="10">
        <v>4</v>
      </c>
      <c r="W254" s="28" t="s">
        <v>66</v>
      </c>
      <c r="X254" s="12">
        <f>IF(M254&lt;=$X$1,1,0)</f>
        <v>0</v>
      </c>
      <c r="Y254" s="12">
        <f>IF(V254&lt;=Y$1,1,0)</f>
        <v>1</v>
      </c>
      <c r="Z254" s="12">
        <f>IF(U254&lt;=Z$1,1,0)</f>
        <v>1</v>
      </c>
      <c r="AA254" s="20">
        <f>IF(I254=1,0,IF(I254=2,1,1+$AA$1))</f>
        <v>1.2</v>
      </c>
      <c r="AB254" s="12">
        <f>IF(T254&lt;=AB$1,1,0)</f>
        <v>0</v>
      </c>
      <c r="AC254" s="20">
        <f>SUM(X254:AB254)</f>
        <v>3.2</v>
      </c>
    </row>
    <row r="255" spans="1:29" x14ac:dyDescent="0.25">
      <c r="A255" s="6" t="s">
        <v>32</v>
      </c>
      <c r="B255" s="6">
        <v>4021351</v>
      </c>
      <c r="C255" s="6" t="s">
        <v>11</v>
      </c>
      <c r="D255" s="6">
        <v>4001</v>
      </c>
      <c r="E255" s="6">
        <v>14</v>
      </c>
      <c r="F255" s="6">
        <v>5</v>
      </c>
      <c r="G255" s="4">
        <v>8.9499969482421875</v>
      </c>
      <c r="H255" s="4">
        <v>18.399993896484375</v>
      </c>
      <c r="I255" s="1">
        <v>2</v>
      </c>
      <c r="J255" s="2">
        <v>9.0903359999174427E-2</v>
      </c>
      <c r="K255" s="10">
        <v>308</v>
      </c>
      <c r="L255" s="2">
        <v>9.9058132742342403E-2</v>
      </c>
      <c r="M255" s="10">
        <f>VLOOKUP(B255,'Fam ranks'!$E$3:$H$35,4,0)</f>
        <v>14</v>
      </c>
      <c r="N255" s="2">
        <v>8.1744204374366802E-2</v>
      </c>
      <c r="O255" s="2">
        <v>9.6968653535598956E-2</v>
      </c>
      <c r="P255" s="2">
        <v>2.089479206743447E-3</v>
      </c>
      <c r="Q255" s="2">
        <v>7.0696764180641775E-3</v>
      </c>
      <c r="R255" s="2">
        <v>2.3141389867556948E-3</v>
      </c>
      <c r="S255" s="4">
        <v>2.3864815096211811</v>
      </c>
      <c r="T255" s="10">
        <v>227</v>
      </c>
      <c r="U255" s="10">
        <v>3</v>
      </c>
      <c r="V255" s="10">
        <v>9</v>
      </c>
      <c r="W255" s="28" t="s">
        <v>11</v>
      </c>
      <c r="X255" s="12">
        <f>IF(M255&lt;=$X$1,1,0)</f>
        <v>0</v>
      </c>
      <c r="Y255" s="12">
        <f>IF(V255&lt;=Y$1,1,0)</f>
        <v>0</v>
      </c>
      <c r="Z255" s="12">
        <f>IF(U255&lt;=Z$1,1,0)</f>
        <v>0</v>
      </c>
      <c r="AA255" s="20">
        <f>IF(I255=1,0,IF(I255=2,1,1+$AA$1))</f>
        <v>1</v>
      </c>
      <c r="AB255" s="12">
        <f>IF(T255&lt;=AB$1,1,0)</f>
        <v>0</v>
      </c>
      <c r="AC255" s="20">
        <f>SUM(X255:AB255)</f>
        <v>1</v>
      </c>
    </row>
    <row r="256" spans="1:29" x14ac:dyDescent="0.25">
      <c r="A256" s="6" t="s">
        <v>32</v>
      </c>
      <c r="B256" s="6">
        <v>4021351</v>
      </c>
      <c r="C256" s="6" t="s">
        <v>11</v>
      </c>
      <c r="D256" s="6">
        <v>4001</v>
      </c>
      <c r="E256" s="6">
        <v>14</v>
      </c>
      <c r="F256" s="6">
        <v>2</v>
      </c>
      <c r="G256" s="4">
        <v>10.5</v>
      </c>
      <c r="H256" s="4">
        <v>15.599998474121094</v>
      </c>
      <c r="I256" s="1">
        <v>2</v>
      </c>
      <c r="J256" s="2">
        <v>7.6658399999359972E-2</v>
      </c>
      <c r="K256" s="10">
        <v>373</v>
      </c>
      <c r="L256" s="2">
        <v>9.9058132742342403E-2</v>
      </c>
      <c r="M256" s="10">
        <f>VLOOKUP(B256,'Fam ranks'!$E$3:$H$35,4,0)</f>
        <v>14</v>
      </c>
      <c r="N256" s="2">
        <v>8.1744204374366802E-2</v>
      </c>
      <c r="O256" s="2">
        <v>9.6968653535598956E-2</v>
      </c>
      <c r="P256" s="2">
        <v>2.089479206743447E-3</v>
      </c>
      <c r="Q256" s="2">
        <v>-7.1752835817502775E-3</v>
      </c>
      <c r="R256" s="2">
        <v>1.7739498678352662E-4</v>
      </c>
      <c r="S256" s="4">
        <v>0.18294054863657738</v>
      </c>
      <c r="T256" s="10">
        <v>276</v>
      </c>
      <c r="U256" s="10">
        <v>4</v>
      </c>
      <c r="V256" s="10">
        <v>14</v>
      </c>
      <c r="W256" s="28" t="s">
        <v>11</v>
      </c>
      <c r="X256" s="12">
        <f>IF(M256&lt;=$X$1,1,0)</f>
        <v>0</v>
      </c>
      <c r="Y256" s="12">
        <f>IF(V256&lt;=Y$1,1,0)</f>
        <v>0</v>
      </c>
      <c r="Z256" s="12">
        <f>IF(U256&lt;=Z$1,1,0)</f>
        <v>0</v>
      </c>
      <c r="AA256" s="20">
        <f>IF(I256=1,0,IF(I256=2,1,1+$AA$1))</f>
        <v>1</v>
      </c>
      <c r="AB256" s="12">
        <f>IF(T256&lt;=AB$1,1,0)</f>
        <v>0</v>
      </c>
      <c r="AC256" s="20">
        <f>SUM(X256:AB256)</f>
        <v>1</v>
      </c>
    </row>
    <row r="257" spans="1:29" x14ac:dyDescent="0.25">
      <c r="A257" s="6" t="s">
        <v>32</v>
      </c>
      <c r="B257" s="6">
        <v>4021351</v>
      </c>
      <c r="C257" s="6" t="s">
        <v>11</v>
      </c>
      <c r="D257" s="6">
        <v>4001</v>
      </c>
      <c r="E257" s="6">
        <v>14</v>
      </c>
      <c r="F257" s="6">
        <v>4</v>
      </c>
      <c r="G257" s="4">
        <v>9</v>
      </c>
      <c r="H257" s="4">
        <v>16.29998779296875</v>
      </c>
      <c r="I257" s="1">
        <v>3</v>
      </c>
      <c r="J257" s="2">
        <v>7.173629999942932E-2</v>
      </c>
      <c r="K257" s="10">
        <v>397</v>
      </c>
      <c r="L257" s="2">
        <v>9.9058132742342403E-2</v>
      </c>
      <c r="M257" s="10">
        <f>VLOOKUP(B257,'Fam ranks'!$E$3:$H$35,4,0)</f>
        <v>14</v>
      </c>
      <c r="N257" s="2">
        <v>8.1744204374366802E-2</v>
      </c>
      <c r="O257" s="2">
        <v>9.6968653535598956E-2</v>
      </c>
      <c r="P257" s="2">
        <v>2.089479206743447E-3</v>
      </c>
      <c r="Q257" s="2">
        <v>-1.2097383581680929E-2</v>
      </c>
      <c r="R257" s="2">
        <v>-5.6092001320607113E-4</v>
      </c>
      <c r="S257" s="4">
        <v>-0.57845498803399098</v>
      </c>
      <c r="T257" s="10">
        <v>293</v>
      </c>
      <c r="U257" s="10">
        <v>5</v>
      </c>
      <c r="V257" s="10">
        <v>17</v>
      </c>
      <c r="W257" s="28" t="s">
        <v>11</v>
      </c>
      <c r="X257" s="12">
        <f>IF(M257&lt;=$X$1,1,0)</f>
        <v>0</v>
      </c>
      <c r="Y257" s="12">
        <f>IF(V257&lt;=Y$1,1,0)</f>
        <v>0</v>
      </c>
      <c r="Z257" s="12">
        <f>IF(U257&lt;=Z$1,1,0)</f>
        <v>0</v>
      </c>
      <c r="AA257" s="20">
        <f>IF(I257=1,0,IF(I257=2,1,1+$AA$1))</f>
        <v>1.2</v>
      </c>
      <c r="AB257" s="12">
        <f>IF(T257&lt;=AB$1,1,0)</f>
        <v>0</v>
      </c>
      <c r="AC257" s="20">
        <f>SUM(X257:AB257)</f>
        <v>1.2</v>
      </c>
    </row>
    <row r="258" spans="1:29" x14ac:dyDescent="0.25">
      <c r="A258" s="6" t="s">
        <v>32</v>
      </c>
      <c r="B258" s="6">
        <v>4021351</v>
      </c>
      <c r="C258" s="6" t="s">
        <v>11</v>
      </c>
      <c r="D258" s="6">
        <v>4001</v>
      </c>
      <c r="E258" s="6">
        <v>14</v>
      </c>
      <c r="F258" s="6">
        <v>6</v>
      </c>
      <c r="G258" s="4">
        <v>4.5</v>
      </c>
      <c r="H258" s="4">
        <v>5.2999992370605469</v>
      </c>
      <c r="I258" s="1">
        <v>3</v>
      </c>
      <c r="J258" s="2">
        <v>3.7921499999811203E-3</v>
      </c>
      <c r="K258" s="10">
        <v>556</v>
      </c>
      <c r="L258" s="2">
        <v>9.9058132742342403E-2</v>
      </c>
      <c r="M258" s="10">
        <f>VLOOKUP(B258,'Fam ranks'!$E$3:$H$35,4,0)</f>
        <v>14</v>
      </c>
      <c r="N258" s="2">
        <v>8.1744204374366802E-2</v>
      </c>
      <c r="O258" s="2">
        <v>9.6968653535598956E-2</v>
      </c>
      <c r="P258" s="2">
        <v>2.089479206743447E-3</v>
      </c>
      <c r="Q258" s="2">
        <v>-8.0041533581129129E-2</v>
      </c>
      <c r="R258" s="2">
        <v>-1.0752542513123301E-2</v>
      </c>
      <c r="S258" s="4">
        <v>-11.088678785434356</v>
      </c>
      <c r="T258" s="10">
        <v>476</v>
      </c>
      <c r="U258" s="10">
        <v>6</v>
      </c>
      <c r="V258" s="10">
        <v>22</v>
      </c>
      <c r="W258" s="28" t="s">
        <v>11</v>
      </c>
      <c r="X258" s="12">
        <f>IF(M258&lt;=$X$1,1,0)</f>
        <v>0</v>
      </c>
      <c r="Y258" s="12">
        <f>IF(V258&lt;=Y$1,1,0)</f>
        <v>0</v>
      </c>
      <c r="Z258" s="12">
        <f>IF(U258&lt;=Z$1,1,0)</f>
        <v>0</v>
      </c>
      <c r="AA258" s="20">
        <f>IF(I258=1,0,IF(I258=2,1,1+$AA$1))</f>
        <v>1.2</v>
      </c>
      <c r="AB258" s="12">
        <f>IF(T258&lt;=AB$1,1,0)</f>
        <v>0</v>
      </c>
      <c r="AC258" s="20">
        <f>SUM(X258:AB258)</f>
        <v>1.2</v>
      </c>
    </row>
    <row r="259" spans="1:29" x14ac:dyDescent="0.25">
      <c r="A259" s="6" t="s">
        <v>12</v>
      </c>
      <c r="B259" s="6">
        <v>13021781</v>
      </c>
      <c r="C259" s="6" t="s">
        <v>11</v>
      </c>
      <c r="D259" s="6">
        <v>13001</v>
      </c>
      <c r="E259" s="6">
        <v>14</v>
      </c>
      <c r="F259" s="6">
        <v>2</v>
      </c>
      <c r="G259" s="4">
        <v>9.5</v>
      </c>
      <c r="H259" s="4">
        <v>20.5</v>
      </c>
      <c r="I259" s="1">
        <v>2</v>
      </c>
      <c r="J259" s="2">
        <v>0.11977124999975786</v>
      </c>
      <c r="K259" s="10">
        <v>169</v>
      </c>
      <c r="L259" s="2">
        <v>0.10811033297401863</v>
      </c>
      <c r="M259" s="10">
        <f>VLOOKUP(B259,'Fam ranks'!$E$3:$H$35,4,0)</f>
        <v>8</v>
      </c>
      <c r="N259" s="2">
        <v>8.1744204374366802E-2</v>
      </c>
      <c r="O259" s="2">
        <v>9.6968653535598956E-2</v>
      </c>
      <c r="P259" s="2">
        <v>1.1141679438419677E-2</v>
      </c>
      <c r="Q259" s="2">
        <v>2.6885366186971377E-2</v>
      </c>
      <c r="R259" s="2">
        <v>1.0717812591097511E-2</v>
      </c>
      <c r="S259" s="4">
        <v>11.052863167954381</v>
      </c>
      <c r="T259" s="10">
        <v>111</v>
      </c>
      <c r="U259" s="10">
        <v>1</v>
      </c>
      <c r="V259" s="10">
        <v>2</v>
      </c>
      <c r="W259" s="28" t="s">
        <v>66</v>
      </c>
      <c r="X259" s="12">
        <f>IF(M259&lt;=$X$1,1,0)</f>
        <v>1</v>
      </c>
      <c r="Y259" s="12">
        <f>IF(V259&lt;=Y$1,1,0)</f>
        <v>1</v>
      </c>
      <c r="Z259" s="12">
        <f>IF(U259&lt;=Z$1,1,0)</f>
        <v>1</v>
      </c>
      <c r="AA259" s="20">
        <f>IF(I259=1,0,IF(I259=2,1,1+$AA$1))</f>
        <v>1</v>
      </c>
      <c r="AB259" s="12">
        <f>IF(T259&lt;=AB$1,1,0)</f>
        <v>0</v>
      </c>
      <c r="AC259" s="20">
        <f>SUM(X259:AB259)</f>
        <v>4</v>
      </c>
    </row>
    <row r="260" spans="1:29" x14ac:dyDescent="0.25">
      <c r="A260" s="6" t="s">
        <v>12</v>
      </c>
      <c r="B260" s="6">
        <v>13021781</v>
      </c>
      <c r="C260" s="6" t="s">
        <v>11</v>
      </c>
      <c r="D260" s="6">
        <v>13001</v>
      </c>
      <c r="E260" s="6">
        <v>14</v>
      </c>
      <c r="F260" s="6">
        <v>6</v>
      </c>
      <c r="G260" s="4">
        <v>8.0999984741210937</v>
      </c>
      <c r="H260" s="4">
        <v>17</v>
      </c>
      <c r="I260" s="1">
        <v>1</v>
      </c>
      <c r="J260" s="2">
        <v>7.0226999999249529E-2</v>
      </c>
      <c r="K260" s="10">
        <v>404</v>
      </c>
      <c r="L260" s="2">
        <v>0.10811033297401863</v>
      </c>
      <c r="M260" s="10">
        <f>VLOOKUP(B260,'Fam ranks'!$E$3:$H$35,4,0)</f>
        <v>8</v>
      </c>
      <c r="N260" s="2">
        <v>8.1744204374366802E-2</v>
      </c>
      <c r="O260" s="2">
        <v>9.6968653535598956E-2</v>
      </c>
      <c r="P260" s="2">
        <v>1.1141679438419677E-2</v>
      </c>
      <c r="Q260" s="2">
        <v>-2.2658883813536951E-2</v>
      </c>
      <c r="R260" s="2">
        <v>3.2861750910212636E-3</v>
      </c>
      <c r="S260" s="4">
        <v>3.3889045286318726</v>
      </c>
      <c r="T260" s="10">
        <v>206</v>
      </c>
      <c r="U260" s="10">
        <v>2</v>
      </c>
      <c r="V260" s="10">
        <v>7</v>
      </c>
      <c r="W260" s="28" t="s">
        <v>11</v>
      </c>
      <c r="X260" s="12">
        <f>IF(M260&lt;=$X$1,1,0)</f>
        <v>1</v>
      </c>
      <c r="Y260" s="12">
        <f>IF(V260&lt;=Y$1,1,0)</f>
        <v>0</v>
      </c>
      <c r="Z260" s="12">
        <f>IF(U260&lt;=Z$1,1,0)</f>
        <v>1</v>
      </c>
      <c r="AA260" s="20">
        <f>IF(I260=1,0,IF(I260=2,1,1+$AA$1))</f>
        <v>0</v>
      </c>
      <c r="AB260" s="12">
        <f>IF(T260&lt;=AB$1,1,0)</f>
        <v>0</v>
      </c>
      <c r="AC260" s="20">
        <f>SUM(X260:AB260)</f>
        <v>2</v>
      </c>
    </row>
    <row r="261" spans="1:29" x14ac:dyDescent="0.25">
      <c r="A261" s="6" t="s">
        <v>12</v>
      </c>
      <c r="B261" s="6">
        <v>13021781</v>
      </c>
      <c r="C261" s="6" t="s">
        <v>11</v>
      </c>
      <c r="D261" s="6">
        <v>13001</v>
      </c>
      <c r="E261" s="6">
        <v>14</v>
      </c>
      <c r="F261" s="6">
        <v>1</v>
      </c>
      <c r="G261" s="4">
        <v>8.2999954223632812</v>
      </c>
      <c r="H261" s="4">
        <v>16</v>
      </c>
      <c r="I261" s="1">
        <v>3</v>
      </c>
      <c r="J261" s="2">
        <v>6.3743999999132939E-2</v>
      </c>
      <c r="K261" s="10">
        <v>426</v>
      </c>
      <c r="L261" s="2">
        <v>0.10811033297401863</v>
      </c>
      <c r="M261" s="10">
        <f>VLOOKUP(B261,'Fam ranks'!$E$3:$H$35,4,0)</f>
        <v>8</v>
      </c>
      <c r="N261" s="2">
        <v>8.1744204374366802E-2</v>
      </c>
      <c r="O261" s="2">
        <v>9.6968653535598956E-2</v>
      </c>
      <c r="P261" s="2">
        <v>1.1141679438419677E-2</v>
      </c>
      <c r="Q261" s="2">
        <v>-2.9141883813653527E-2</v>
      </c>
      <c r="R261" s="2">
        <v>2.3137250910037774E-3</v>
      </c>
      <c r="S261" s="4">
        <v>2.3860546750340994</v>
      </c>
      <c r="T261" s="10">
        <v>228</v>
      </c>
      <c r="U261" s="10">
        <v>3</v>
      </c>
      <c r="V261" s="10">
        <v>8</v>
      </c>
      <c r="W261" s="28" t="s">
        <v>11</v>
      </c>
      <c r="X261" s="12">
        <f>IF(M261&lt;=$X$1,1,0)</f>
        <v>1</v>
      </c>
      <c r="Y261" s="12">
        <f>IF(V261&lt;=Y$1,1,0)</f>
        <v>0</v>
      </c>
      <c r="Z261" s="12">
        <f>IF(U261&lt;=Z$1,1,0)</f>
        <v>0</v>
      </c>
      <c r="AA261" s="20">
        <f>IF(I261=1,0,IF(I261=2,1,1+$AA$1))</f>
        <v>1.2</v>
      </c>
      <c r="AB261" s="12">
        <f>IF(T261&lt;=AB$1,1,0)</f>
        <v>0</v>
      </c>
      <c r="AC261" s="20">
        <f>SUM(X261:AB261)</f>
        <v>2.2000000000000002</v>
      </c>
    </row>
    <row r="262" spans="1:29" x14ac:dyDescent="0.25">
      <c r="A262" s="6" t="s">
        <v>53</v>
      </c>
      <c r="B262" s="6">
        <v>13027921</v>
      </c>
      <c r="C262" s="6" t="s">
        <v>54</v>
      </c>
      <c r="D262" s="6">
        <v>13001</v>
      </c>
      <c r="E262" s="6">
        <v>14</v>
      </c>
      <c r="F262" s="6">
        <v>1</v>
      </c>
      <c r="G262" s="4">
        <v>10</v>
      </c>
      <c r="H262" s="4">
        <v>20.5</v>
      </c>
      <c r="I262" s="1">
        <v>2</v>
      </c>
      <c r="J262" s="2">
        <v>0.12607499999830907</v>
      </c>
      <c r="K262" s="10">
        <v>140</v>
      </c>
      <c r="L262" s="2">
        <v>0.12231650153303836</v>
      </c>
      <c r="M262" s="10">
        <f>VLOOKUP(B262,'Fam ranks'!$E$3:$H$35,4,0)</f>
        <v>4</v>
      </c>
      <c r="N262" s="2">
        <v>8.1744204374366802E-2</v>
      </c>
      <c r="O262" s="2">
        <v>9.6968653535598956E-2</v>
      </c>
      <c r="P262" s="2">
        <v>2.5347847997439402E-2</v>
      </c>
      <c r="Q262" s="2">
        <v>1.8982947626502863E-2</v>
      </c>
      <c r="R262" s="2">
        <v>1.8056150942439071E-2</v>
      </c>
      <c r="S262" s="4">
        <v>18.620606024822578</v>
      </c>
      <c r="T262" s="10">
        <v>33</v>
      </c>
      <c r="U262" s="10">
        <v>1</v>
      </c>
      <c r="V262" s="10">
        <v>3</v>
      </c>
      <c r="W262" s="28" t="s">
        <v>64</v>
      </c>
      <c r="X262" s="12">
        <f>IF(M262&lt;=$X$1,1,0)</f>
        <v>1</v>
      </c>
      <c r="Y262" s="12">
        <f>IF(V262&lt;=Y$1,1,0)</f>
        <v>1</v>
      </c>
      <c r="Z262" s="12">
        <f>IF(U262&lt;=Z$1,1,0)</f>
        <v>1</v>
      </c>
      <c r="AA262" s="20">
        <f>IF(I262=1,0,IF(I262=2,1,1+$AA$1))</f>
        <v>1</v>
      </c>
      <c r="AB262" s="12">
        <f>IF(T262&lt;=AB$1,1,0)</f>
        <v>1</v>
      </c>
      <c r="AC262" s="20">
        <f>SUM(X262:AB262)</f>
        <v>5</v>
      </c>
    </row>
    <row r="263" spans="1:29" x14ac:dyDescent="0.25">
      <c r="A263" s="6" t="s">
        <v>53</v>
      </c>
      <c r="B263" s="6">
        <v>13027921</v>
      </c>
      <c r="C263" s="6" t="s">
        <v>54</v>
      </c>
      <c r="D263" s="6">
        <v>13001</v>
      </c>
      <c r="E263" s="6">
        <v>14</v>
      </c>
      <c r="F263" s="6">
        <v>6</v>
      </c>
      <c r="G263" s="4">
        <v>8.9499969482421875</v>
      </c>
      <c r="H263" s="4">
        <v>17.599990844726562</v>
      </c>
      <c r="I263" s="1">
        <v>3</v>
      </c>
      <c r="J263" s="2">
        <v>8.3170559999416582E-2</v>
      </c>
      <c r="K263" s="10">
        <v>342</v>
      </c>
      <c r="L263" s="2">
        <v>0.12231650153303836</v>
      </c>
      <c r="M263" s="10">
        <f>VLOOKUP(B263,'Fam ranks'!$E$3:$H$35,4,0)</f>
        <v>4</v>
      </c>
      <c r="N263" s="2">
        <v>8.1744204374366802E-2</v>
      </c>
      <c r="O263" s="2">
        <v>9.6968653535598956E-2</v>
      </c>
      <c r="P263" s="2">
        <v>2.5347847997439402E-2</v>
      </c>
      <c r="Q263" s="2">
        <v>-2.3921492372389622E-2</v>
      </c>
      <c r="R263" s="2">
        <v>1.1620484942605197E-2</v>
      </c>
      <c r="S263" s="4">
        <v>11.98375404721806</v>
      </c>
      <c r="T263" s="10">
        <v>98</v>
      </c>
      <c r="U263" s="10">
        <v>2</v>
      </c>
      <c r="V263" s="10">
        <v>10</v>
      </c>
      <c r="W263" s="28" t="s">
        <v>65</v>
      </c>
      <c r="X263" s="12">
        <f>IF(M263&lt;=$X$1,1,0)</f>
        <v>1</v>
      </c>
      <c r="Y263" s="12">
        <f>IF(V263&lt;=Y$1,1,0)</f>
        <v>0</v>
      </c>
      <c r="Z263" s="12">
        <f>IF(U263&lt;=Z$1,1,0)</f>
        <v>1</v>
      </c>
      <c r="AA263" s="20">
        <f>IF(I263=1,0,IF(I263=2,1,1+$AA$1))</f>
        <v>1.2</v>
      </c>
      <c r="AB263" s="12">
        <f>IF(T263&lt;=AB$1,1,0)</f>
        <v>1</v>
      </c>
      <c r="AC263" s="20">
        <f>SUM(X263:AB263)</f>
        <v>4.2</v>
      </c>
    </row>
    <row r="264" spans="1:29" x14ac:dyDescent="0.25">
      <c r="A264" s="6" t="s">
        <v>46</v>
      </c>
      <c r="B264" s="6">
        <v>40291</v>
      </c>
      <c r="C264" s="6" t="s">
        <v>47</v>
      </c>
      <c r="D264" s="6">
        <v>4001</v>
      </c>
      <c r="E264" s="6">
        <v>15</v>
      </c>
      <c r="F264" s="6">
        <v>2</v>
      </c>
      <c r="G264" s="4">
        <v>10.699996948242188</v>
      </c>
      <c r="H264" s="4">
        <v>18.5</v>
      </c>
      <c r="I264" s="1">
        <v>3</v>
      </c>
      <c r="J264" s="2">
        <v>0.10986224999942351</v>
      </c>
      <c r="K264" s="10">
        <v>211</v>
      </c>
      <c r="L264" s="2">
        <v>0.12870699264737026</v>
      </c>
      <c r="M264" s="10">
        <f>VLOOKUP(B264,'Fam ranks'!$E$3:$H$35,4,0)</f>
        <v>3</v>
      </c>
      <c r="N264" s="2">
        <v>8.8656753408589459E-2</v>
      </c>
      <c r="O264" s="2">
        <v>9.6968653535598956E-2</v>
      </c>
      <c r="P264" s="2">
        <v>3.1738339111771305E-2</v>
      </c>
      <c r="Q264" s="2">
        <v>-1.0532842520937252E-2</v>
      </c>
      <c r="R264" s="2">
        <v>1.7463077088922196E-2</v>
      </c>
      <c r="S264" s="4">
        <v>18.008992032163448</v>
      </c>
      <c r="T264" s="10">
        <v>39</v>
      </c>
      <c r="U264" s="10">
        <v>1</v>
      </c>
      <c r="V264" s="10">
        <v>1</v>
      </c>
      <c r="W264" s="28" t="s">
        <v>64</v>
      </c>
      <c r="X264" s="12">
        <f>IF(M264&lt;=$X$1,1,0)</f>
        <v>1</v>
      </c>
      <c r="Y264" s="12">
        <f>IF(V264&lt;=Y$1,1,0)</f>
        <v>1</v>
      </c>
      <c r="Z264" s="12">
        <f>IF(U264&lt;=Z$1,1,0)</f>
        <v>1</v>
      </c>
      <c r="AA264" s="20">
        <f>IF(I264=1,0,IF(I264=2,1,1+$AA$1))</f>
        <v>1.2</v>
      </c>
      <c r="AB264" s="12">
        <f>IF(T264&lt;=AB$1,1,0)</f>
        <v>1</v>
      </c>
      <c r="AC264" s="20">
        <f>SUM(X264:AB264)</f>
        <v>5.2</v>
      </c>
    </row>
    <row r="265" spans="1:29" x14ac:dyDescent="0.25">
      <c r="A265" s="6" t="s">
        <v>46</v>
      </c>
      <c r="B265" s="6">
        <v>40291</v>
      </c>
      <c r="C265" s="6" t="s">
        <v>47</v>
      </c>
      <c r="D265" s="6">
        <v>4001</v>
      </c>
      <c r="E265" s="6">
        <v>15</v>
      </c>
      <c r="F265" s="6">
        <v>4</v>
      </c>
      <c r="G265" s="4">
        <v>7.8999977111816406</v>
      </c>
      <c r="H265" s="4">
        <v>21.5</v>
      </c>
      <c r="I265" s="1">
        <v>3</v>
      </c>
      <c r="J265" s="2">
        <v>0.10955324999940785</v>
      </c>
      <c r="K265" s="10">
        <v>213</v>
      </c>
      <c r="L265" s="2">
        <v>0.12870699264737026</v>
      </c>
      <c r="M265" s="10">
        <f>VLOOKUP(B265,'Fam ranks'!$E$3:$H$35,4,0)</f>
        <v>3</v>
      </c>
      <c r="N265" s="2">
        <v>8.8656753408589459E-2</v>
      </c>
      <c r="O265" s="2">
        <v>9.6968653535598956E-2</v>
      </c>
      <c r="P265" s="2">
        <v>3.1738339111771305E-2</v>
      </c>
      <c r="Q265" s="2">
        <v>-1.084184252095291E-2</v>
      </c>
      <c r="R265" s="2">
        <v>1.7416727088919847E-2</v>
      </c>
      <c r="S265" s="4">
        <v>17.961193080324509</v>
      </c>
      <c r="T265" s="10">
        <v>40</v>
      </c>
      <c r="U265" s="10">
        <v>2</v>
      </c>
      <c r="V265" s="10">
        <v>2</v>
      </c>
      <c r="W265" s="28" t="s">
        <v>64</v>
      </c>
      <c r="X265" s="12">
        <f>IF(M265&lt;=$X$1,1,0)</f>
        <v>1</v>
      </c>
      <c r="Y265" s="12">
        <f>IF(V265&lt;=Y$1,1,0)</f>
        <v>1</v>
      </c>
      <c r="Z265" s="12">
        <f>IF(U265&lt;=Z$1,1,0)</f>
        <v>1</v>
      </c>
      <c r="AA265" s="20">
        <f>IF(I265=1,0,IF(I265=2,1,1+$AA$1))</f>
        <v>1.2</v>
      </c>
      <c r="AB265" s="12">
        <f>IF(T265&lt;=AB$1,1,0)</f>
        <v>1</v>
      </c>
      <c r="AC265" s="20">
        <f>SUM(X265:AB265)</f>
        <v>5.2</v>
      </c>
    </row>
    <row r="266" spans="1:29" x14ac:dyDescent="0.25">
      <c r="A266" s="6" t="s">
        <v>46</v>
      </c>
      <c r="B266" s="6">
        <v>40291</v>
      </c>
      <c r="C266" s="6" t="s">
        <v>47</v>
      </c>
      <c r="D266" s="6">
        <v>4001</v>
      </c>
      <c r="E266" s="6">
        <v>15</v>
      </c>
      <c r="F266" s="6">
        <v>1</v>
      </c>
      <c r="G266" s="4">
        <v>8.6999969482421875</v>
      </c>
      <c r="H266" s="4">
        <v>19.79998779296875</v>
      </c>
      <c r="I266" s="1">
        <v>2</v>
      </c>
      <c r="J266" s="2">
        <v>0.1023224399996252</v>
      </c>
      <c r="K266" s="10">
        <v>246</v>
      </c>
      <c r="L266" s="2">
        <v>0.12870699264737026</v>
      </c>
      <c r="M266" s="10">
        <f>VLOOKUP(B266,'Fam ranks'!$E$3:$H$35,4,0)</f>
        <v>3</v>
      </c>
      <c r="N266" s="2">
        <v>8.8656753408589459E-2</v>
      </c>
      <c r="O266" s="2">
        <v>9.6968653535598956E-2</v>
      </c>
      <c r="P266" s="2">
        <v>3.1738339111771305E-2</v>
      </c>
      <c r="Q266" s="2">
        <v>-1.807265252073556E-2</v>
      </c>
      <c r="R266" s="2">
        <v>1.6332105588952449E-2</v>
      </c>
      <c r="S266" s="4">
        <v>16.842665122659081</v>
      </c>
      <c r="T266" s="10">
        <v>50</v>
      </c>
      <c r="U266" s="10">
        <v>3</v>
      </c>
      <c r="V266" s="10">
        <v>2</v>
      </c>
      <c r="W266" s="28" t="s">
        <v>64</v>
      </c>
      <c r="X266" s="12">
        <f>IF(M266&lt;=$X$1,1,0)</f>
        <v>1</v>
      </c>
      <c r="Y266" s="12">
        <f>IF(V266&lt;=Y$1,1,0)</f>
        <v>1</v>
      </c>
      <c r="Z266" s="12">
        <f>IF(U266&lt;=Z$1,1,0)</f>
        <v>0</v>
      </c>
      <c r="AA266" s="20">
        <f>IF(I266=1,0,IF(I266=2,1,1+$AA$1))</f>
        <v>1</v>
      </c>
      <c r="AB266" s="12">
        <f>IF(T266&lt;=AB$1,1,0)</f>
        <v>1</v>
      </c>
      <c r="AC266" s="20">
        <f>SUM(X266:AB266)</f>
        <v>4</v>
      </c>
    </row>
    <row r="267" spans="1:29" x14ac:dyDescent="0.25">
      <c r="A267" s="6" t="s">
        <v>46</v>
      </c>
      <c r="B267" s="6">
        <v>40291</v>
      </c>
      <c r="C267" s="6" t="s">
        <v>47</v>
      </c>
      <c r="D267" s="6">
        <v>4001</v>
      </c>
      <c r="E267" s="6">
        <v>15</v>
      </c>
      <c r="F267" s="6">
        <v>3</v>
      </c>
      <c r="G267" s="4">
        <v>8.5</v>
      </c>
      <c r="H267" s="4">
        <v>16.699996948242188</v>
      </c>
      <c r="I267" s="1">
        <v>2</v>
      </c>
      <c r="J267" s="2">
        <v>7.111694999912288E-2</v>
      </c>
      <c r="K267" s="10">
        <v>400</v>
      </c>
      <c r="L267" s="2">
        <v>0.12870699264737026</v>
      </c>
      <c r="M267" s="10">
        <f>VLOOKUP(B267,'Fam ranks'!$E$3:$H$35,4,0)</f>
        <v>3</v>
      </c>
      <c r="N267" s="2">
        <v>8.8656753408589459E-2</v>
      </c>
      <c r="O267" s="2">
        <v>9.6968653535598956E-2</v>
      </c>
      <c r="P267" s="2">
        <v>3.1738339111771305E-2</v>
      </c>
      <c r="Q267" s="2">
        <v>-4.9278142521237869E-2</v>
      </c>
      <c r="R267" s="2">
        <v>1.1651282088877103E-2</v>
      </c>
      <c r="S267" s="4">
        <v>12.015513946060626</v>
      </c>
      <c r="T267" s="10">
        <v>96</v>
      </c>
      <c r="U267" s="10">
        <v>4</v>
      </c>
      <c r="V267" s="10">
        <v>1</v>
      </c>
      <c r="W267" s="28" t="s">
        <v>65</v>
      </c>
      <c r="X267" s="12">
        <f>IF(M267&lt;=$X$1,1,0)</f>
        <v>1</v>
      </c>
      <c r="Y267" s="12">
        <f>IF(V267&lt;=Y$1,1,0)</f>
        <v>1</v>
      </c>
      <c r="Z267" s="12">
        <f>IF(U267&lt;=Z$1,1,0)</f>
        <v>0</v>
      </c>
      <c r="AA267" s="20">
        <f>IF(I267=1,0,IF(I267=2,1,1+$AA$1))</f>
        <v>1</v>
      </c>
      <c r="AB267" s="12">
        <f>IF(T267&lt;=AB$1,1,0)</f>
        <v>1</v>
      </c>
      <c r="AC267" s="20">
        <f>SUM(X267:AB267)</f>
        <v>4</v>
      </c>
    </row>
    <row r="268" spans="1:29" x14ac:dyDescent="0.25">
      <c r="A268" s="6" t="s">
        <v>26</v>
      </c>
      <c r="B268" s="6">
        <v>1302261</v>
      </c>
      <c r="C268" s="6" t="s">
        <v>11</v>
      </c>
      <c r="D268" s="6">
        <v>13001</v>
      </c>
      <c r="E268" s="6">
        <v>15</v>
      </c>
      <c r="F268" s="6">
        <v>1</v>
      </c>
      <c r="G268" s="4">
        <v>8.1999969482421875</v>
      </c>
      <c r="H268" s="4">
        <v>8.6999969482421875</v>
      </c>
      <c r="I268" s="1">
        <v>2</v>
      </c>
      <c r="J268" s="2">
        <v>1.8619739999849116E-2</v>
      </c>
      <c r="K268" s="10">
        <v>532</v>
      </c>
      <c r="L268" s="2">
        <v>9.5526115189124836E-2</v>
      </c>
      <c r="M268" s="10">
        <f>VLOOKUP(B268,'Fam ranks'!$E$3:$H$35,4,0)</f>
        <v>20</v>
      </c>
      <c r="N268" s="2">
        <v>8.8656753408589459E-2</v>
      </c>
      <c r="O268" s="2">
        <v>9.6968653535598956E-2</v>
      </c>
      <c r="P268" s="2">
        <v>-1.4425383464741204E-3</v>
      </c>
      <c r="Q268" s="2">
        <v>-6.8594475062266222E-2</v>
      </c>
      <c r="R268" s="2">
        <v>-1.1154694267224406E-2</v>
      </c>
      <c r="S268" s="4">
        <v>-11.503402244447289</v>
      </c>
      <c r="T268" s="10">
        <v>483</v>
      </c>
      <c r="U268" s="10">
        <v>1</v>
      </c>
      <c r="V268" s="10">
        <v>18</v>
      </c>
      <c r="W268" s="28" t="s">
        <v>11</v>
      </c>
      <c r="X268" s="12">
        <f>IF(M268&lt;=$X$1,1,0)</f>
        <v>0</v>
      </c>
      <c r="Y268" s="12">
        <f>IF(V268&lt;=Y$1,1,0)</f>
        <v>0</v>
      </c>
      <c r="Z268" s="12">
        <f>IF(U268&lt;=Z$1,1,0)</f>
        <v>1</v>
      </c>
      <c r="AA268" s="20">
        <f>IF(I268=1,0,IF(I268=2,1,1+$AA$1))</f>
        <v>1</v>
      </c>
      <c r="AB268" s="12">
        <f>IF(T268&lt;=AB$1,1,0)</f>
        <v>0</v>
      </c>
      <c r="AC268" s="20">
        <f>SUM(X268:AB268)</f>
        <v>2</v>
      </c>
    </row>
    <row r="269" spans="1:29" x14ac:dyDescent="0.25">
      <c r="A269" s="6" t="s">
        <v>27</v>
      </c>
      <c r="B269" s="6">
        <v>1302441</v>
      </c>
      <c r="C269" s="6" t="s">
        <v>11</v>
      </c>
      <c r="D269" s="6">
        <v>13001</v>
      </c>
      <c r="E269" s="6">
        <v>15</v>
      </c>
      <c r="F269" s="6">
        <v>4</v>
      </c>
      <c r="G269" s="4">
        <v>9.7999954223632812</v>
      </c>
      <c r="H269" s="4">
        <v>21.399993896484375</v>
      </c>
      <c r="I269" s="1">
        <v>2</v>
      </c>
      <c r="J269" s="2">
        <v>0.13464023999949859</v>
      </c>
      <c r="K269" s="10">
        <v>111</v>
      </c>
      <c r="L269" s="2">
        <v>0.10740913444906025</v>
      </c>
      <c r="M269" s="10">
        <f>VLOOKUP(B269,'Fam ranks'!$E$3:$H$35,4,0)</f>
        <v>9</v>
      </c>
      <c r="N269" s="2">
        <v>8.8656753408589459E-2</v>
      </c>
      <c r="O269" s="2">
        <v>9.6968653535598956E-2</v>
      </c>
      <c r="P269" s="2">
        <v>1.0440480913461295E-2</v>
      </c>
      <c r="Q269" s="2">
        <v>3.5543005677447836E-2</v>
      </c>
      <c r="R269" s="2">
        <v>1.1595739399693952E-2</v>
      </c>
      <c r="S269" s="4">
        <v>11.958234931494584</v>
      </c>
      <c r="T269" s="10">
        <v>99</v>
      </c>
      <c r="U269" s="10">
        <v>1</v>
      </c>
      <c r="V269" s="10">
        <v>7</v>
      </c>
      <c r="W269" s="28" t="s">
        <v>65</v>
      </c>
      <c r="X269" s="12">
        <f>IF(M269&lt;=$X$1,1,0)</f>
        <v>1</v>
      </c>
      <c r="Y269" s="12">
        <f>IF(V269&lt;=Y$1,1,0)</f>
        <v>0</v>
      </c>
      <c r="Z269" s="12">
        <f>IF(U269&lt;=Z$1,1,0)</f>
        <v>1</v>
      </c>
      <c r="AA269" s="20">
        <f>IF(I269=1,0,IF(I269=2,1,1+$AA$1))</f>
        <v>1</v>
      </c>
      <c r="AB269" s="12">
        <f>IF(T269&lt;=AB$1,1,0)</f>
        <v>1</v>
      </c>
      <c r="AC269" s="20">
        <f>SUM(X269:AB269)</f>
        <v>4</v>
      </c>
    </row>
    <row r="270" spans="1:29" x14ac:dyDescent="0.25">
      <c r="A270" s="6" t="s">
        <v>27</v>
      </c>
      <c r="B270" s="6">
        <v>1302441</v>
      </c>
      <c r="C270" s="6" t="s">
        <v>11</v>
      </c>
      <c r="D270" s="6">
        <v>13001</v>
      </c>
      <c r="E270" s="6">
        <v>15</v>
      </c>
      <c r="F270" s="6">
        <v>2</v>
      </c>
      <c r="G270" s="4">
        <v>11.399993896484375</v>
      </c>
      <c r="H270" s="4">
        <v>18.79998779296875</v>
      </c>
      <c r="I270" s="1">
        <v>3</v>
      </c>
      <c r="J270" s="2">
        <v>0.12087647999942419</v>
      </c>
      <c r="K270" s="10">
        <v>163</v>
      </c>
      <c r="L270" s="2">
        <v>0.10740913444906025</v>
      </c>
      <c r="M270" s="10">
        <f>VLOOKUP(B270,'Fam ranks'!$E$3:$H$35,4,0)</f>
        <v>9</v>
      </c>
      <c r="N270" s="2">
        <v>8.8656753408589459E-2</v>
      </c>
      <c r="O270" s="2">
        <v>9.6968653535598956E-2</v>
      </c>
      <c r="P270" s="2">
        <v>1.0440480913461295E-2</v>
      </c>
      <c r="Q270" s="2">
        <v>2.1779245677373438E-2</v>
      </c>
      <c r="R270" s="2">
        <v>9.5311753996827914E-3</v>
      </c>
      <c r="S270" s="4">
        <v>9.8291303964365397</v>
      </c>
      <c r="T270" s="10">
        <v>127</v>
      </c>
      <c r="U270" s="10">
        <v>2</v>
      </c>
      <c r="V270" s="10">
        <v>10</v>
      </c>
      <c r="W270" s="28" t="s">
        <v>66</v>
      </c>
      <c r="X270" s="12">
        <f>IF(M270&lt;=$X$1,1,0)</f>
        <v>1</v>
      </c>
      <c r="Y270" s="12">
        <f>IF(V270&lt;=Y$1,1,0)</f>
        <v>0</v>
      </c>
      <c r="Z270" s="12">
        <f>IF(U270&lt;=Z$1,1,0)</f>
        <v>1</v>
      </c>
      <c r="AA270" s="20">
        <f>IF(I270=1,0,IF(I270=2,1,1+$AA$1))</f>
        <v>1.2</v>
      </c>
      <c r="AB270" s="12">
        <f>IF(T270&lt;=AB$1,1,0)</f>
        <v>0</v>
      </c>
      <c r="AC270" s="20">
        <f>SUM(X270:AB270)</f>
        <v>3.2</v>
      </c>
    </row>
    <row r="271" spans="1:29" x14ac:dyDescent="0.25">
      <c r="A271" s="6" t="s">
        <v>27</v>
      </c>
      <c r="B271" s="6">
        <v>1302441</v>
      </c>
      <c r="C271" s="6" t="s">
        <v>11</v>
      </c>
      <c r="D271" s="6">
        <v>13001</v>
      </c>
      <c r="E271" s="6">
        <v>15</v>
      </c>
      <c r="F271" s="6">
        <v>3</v>
      </c>
      <c r="G271" s="4">
        <v>9.399993896484375</v>
      </c>
      <c r="H271" s="4">
        <v>15.5</v>
      </c>
      <c r="I271" s="1">
        <v>2</v>
      </c>
      <c r="J271" s="2">
        <v>6.7750499999419844E-2</v>
      </c>
      <c r="K271" s="10">
        <v>413</v>
      </c>
      <c r="L271" s="2">
        <v>0.10740913444906025</v>
      </c>
      <c r="M271" s="10">
        <f>VLOOKUP(B271,'Fam ranks'!$E$3:$H$35,4,0)</f>
        <v>9</v>
      </c>
      <c r="N271" s="2">
        <v>8.8656753408589459E-2</v>
      </c>
      <c r="O271" s="2">
        <v>9.6968653535598956E-2</v>
      </c>
      <c r="P271" s="2">
        <v>1.0440480913461295E-2</v>
      </c>
      <c r="Q271" s="2">
        <v>-3.1346734322630923E-2</v>
      </c>
      <c r="R271" s="2">
        <v>1.5622783996821384E-3</v>
      </c>
      <c r="S271" s="4">
        <v>1.6111169359576571</v>
      </c>
      <c r="T271" s="10">
        <v>242</v>
      </c>
      <c r="U271" s="10">
        <v>3</v>
      </c>
      <c r="V271" s="10">
        <v>12</v>
      </c>
      <c r="W271" s="28" t="s">
        <v>11</v>
      </c>
      <c r="X271" s="12">
        <f>IF(M271&lt;=$X$1,1,0)</f>
        <v>1</v>
      </c>
      <c r="Y271" s="12">
        <f>IF(V271&lt;=Y$1,1,0)</f>
        <v>0</v>
      </c>
      <c r="Z271" s="12">
        <f>IF(U271&lt;=Z$1,1,0)</f>
        <v>0</v>
      </c>
      <c r="AA271" s="20">
        <f>IF(I271=1,0,IF(I271=2,1,1+$AA$1))</f>
        <v>1</v>
      </c>
      <c r="AB271" s="12">
        <f>IF(T271&lt;=AB$1,1,0)</f>
        <v>0</v>
      </c>
      <c r="AC271" s="20">
        <f>SUM(X271:AB271)</f>
        <v>2</v>
      </c>
    </row>
    <row r="272" spans="1:29" x14ac:dyDescent="0.25">
      <c r="A272" s="6" t="s">
        <v>27</v>
      </c>
      <c r="B272" s="6">
        <v>1302441</v>
      </c>
      <c r="C272" s="6" t="s">
        <v>11</v>
      </c>
      <c r="D272" s="6">
        <v>13001</v>
      </c>
      <c r="E272" s="6">
        <v>15</v>
      </c>
      <c r="F272" s="6">
        <v>1</v>
      </c>
      <c r="G272" s="4">
        <v>8.9499969482421875</v>
      </c>
      <c r="H272" s="4">
        <v>12.199996948242188</v>
      </c>
      <c r="I272" s="1">
        <v>2</v>
      </c>
      <c r="J272" s="2">
        <v>3.9963539999916975E-2</v>
      </c>
      <c r="K272" s="10">
        <v>497</v>
      </c>
      <c r="L272" s="2">
        <v>0.10740913444906025</v>
      </c>
      <c r="M272" s="10">
        <f>VLOOKUP(B272,'Fam ranks'!$E$3:$H$35,4,0)</f>
        <v>9</v>
      </c>
      <c r="N272" s="2">
        <v>8.8656753408589459E-2</v>
      </c>
      <c r="O272" s="2">
        <v>9.6968653535598956E-2</v>
      </c>
      <c r="P272" s="2">
        <v>1.0440480913461295E-2</v>
      </c>
      <c r="Q272" s="2">
        <v>-5.9133694322133792E-2</v>
      </c>
      <c r="R272" s="2">
        <v>-2.605765600243292E-3</v>
      </c>
      <c r="S272" s="4">
        <v>-2.687224690901445</v>
      </c>
      <c r="T272" s="10">
        <v>330</v>
      </c>
      <c r="U272" s="10">
        <v>4</v>
      </c>
      <c r="V272" s="10">
        <v>18</v>
      </c>
      <c r="W272" s="28" t="s">
        <v>11</v>
      </c>
      <c r="X272" s="12">
        <f>IF(M272&lt;=$X$1,1,0)</f>
        <v>1</v>
      </c>
      <c r="Y272" s="12">
        <f>IF(V272&lt;=Y$1,1,0)</f>
        <v>0</v>
      </c>
      <c r="Z272" s="12">
        <f>IF(U272&lt;=Z$1,1,0)</f>
        <v>0</v>
      </c>
      <c r="AA272" s="20">
        <f>IF(I272=1,0,IF(I272=2,1,1+$AA$1))</f>
        <v>1</v>
      </c>
      <c r="AB272" s="12">
        <f>IF(T272&lt;=AB$1,1,0)</f>
        <v>0</v>
      </c>
      <c r="AC272" s="20">
        <f>SUM(X272:AB272)</f>
        <v>2</v>
      </c>
    </row>
    <row r="273" spans="1:29" x14ac:dyDescent="0.25">
      <c r="A273" s="6" t="s">
        <v>45</v>
      </c>
      <c r="B273" s="6">
        <v>13021461</v>
      </c>
      <c r="C273" s="6" t="s">
        <v>11</v>
      </c>
      <c r="D273" s="6">
        <v>13001</v>
      </c>
      <c r="E273" s="6">
        <v>15</v>
      </c>
      <c r="F273" s="6">
        <v>1</v>
      </c>
      <c r="G273" s="4">
        <v>10.299995422363281</v>
      </c>
      <c r="H273" s="4">
        <v>21.5</v>
      </c>
      <c r="I273" s="1">
        <v>3</v>
      </c>
      <c r="J273" s="2">
        <v>0.14283524999882502</v>
      </c>
      <c r="K273" s="10">
        <v>88</v>
      </c>
      <c r="L273" s="2">
        <v>0.13003416978938481</v>
      </c>
      <c r="M273" s="10">
        <f>VLOOKUP(B273,'Fam ranks'!$E$3:$H$35,4,0)</f>
        <v>2</v>
      </c>
      <c r="N273" s="2">
        <v>8.8656753408589459E-2</v>
      </c>
      <c r="O273" s="2">
        <v>9.6968653535598956E-2</v>
      </c>
      <c r="P273" s="2">
        <v>3.3065516253785857E-2</v>
      </c>
      <c r="Q273" s="2">
        <v>2.1112980336449705E-2</v>
      </c>
      <c r="R273" s="2">
        <v>2.3006256802738968E-2</v>
      </c>
      <c r="S273" s="4">
        <v>23.725457623574151</v>
      </c>
      <c r="T273" s="10">
        <v>19</v>
      </c>
      <c r="U273" s="10">
        <v>1</v>
      </c>
      <c r="V273" s="10">
        <v>4</v>
      </c>
      <c r="W273" s="28" t="s">
        <v>64</v>
      </c>
      <c r="X273" s="12">
        <f>IF(M273&lt;=$X$1,1,0)</f>
        <v>1</v>
      </c>
      <c r="Y273" s="12">
        <f>IF(V273&lt;=Y$1,1,0)</f>
        <v>1</v>
      </c>
      <c r="Z273" s="12">
        <f>IF(U273&lt;=Z$1,1,0)</f>
        <v>1</v>
      </c>
      <c r="AA273" s="20">
        <f>IF(I273=1,0,IF(I273=2,1,1+$AA$1))</f>
        <v>1.2</v>
      </c>
      <c r="AB273" s="12">
        <f>IF(T273&lt;=AB$1,1,0)</f>
        <v>1</v>
      </c>
      <c r="AC273" s="20">
        <f>SUM(X273:AB273)</f>
        <v>5.2</v>
      </c>
    </row>
    <row r="274" spans="1:29" x14ac:dyDescent="0.25">
      <c r="A274" s="6" t="s">
        <v>45</v>
      </c>
      <c r="B274" s="6">
        <v>13021461</v>
      </c>
      <c r="C274" s="6" t="s">
        <v>11</v>
      </c>
      <c r="D274" s="6">
        <v>13001</v>
      </c>
      <c r="E274" s="6">
        <v>15</v>
      </c>
      <c r="F274" s="6">
        <v>2</v>
      </c>
      <c r="G274" s="4">
        <v>10.849998474121094</v>
      </c>
      <c r="H274" s="4">
        <v>18.699996948242188</v>
      </c>
      <c r="I274" s="1">
        <v>3</v>
      </c>
      <c r="J274" s="2">
        <v>0.11382409499947244</v>
      </c>
      <c r="K274" s="10">
        <v>196</v>
      </c>
      <c r="L274" s="2">
        <v>0.13003416978938481</v>
      </c>
      <c r="M274" s="10">
        <f>VLOOKUP(B274,'Fam ranks'!$E$3:$H$35,4,0)</f>
        <v>2</v>
      </c>
      <c r="N274" s="2">
        <v>8.8656753408589459E-2</v>
      </c>
      <c r="O274" s="2">
        <v>9.6968653535598956E-2</v>
      </c>
      <c r="P274" s="2">
        <v>3.3065516253785857E-2</v>
      </c>
      <c r="Q274" s="2">
        <v>-7.8981746629028793E-3</v>
      </c>
      <c r="R274" s="2">
        <v>1.8654583552836081E-2</v>
      </c>
      <c r="S274" s="4">
        <v>19.237746294979381</v>
      </c>
      <c r="T274" s="10">
        <v>28</v>
      </c>
      <c r="U274" s="10">
        <v>2</v>
      </c>
      <c r="V274" s="10">
        <v>6</v>
      </c>
      <c r="W274" s="28" t="s">
        <v>64</v>
      </c>
      <c r="X274" s="12">
        <f>IF(M274&lt;=$X$1,1,0)</f>
        <v>1</v>
      </c>
      <c r="Y274" s="12">
        <f>IF(V274&lt;=Y$1,1,0)</f>
        <v>0</v>
      </c>
      <c r="Z274" s="12">
        <f>IF(U274&lt;=Z$1,1,0)</f>
        <v>1</v>
      </c>
      <c r="AA274" s="20">
        <f>IF(I274=1,0,IF(I274=2,1,1+$AA$1))</f>
        <v>1.2</v>
      </c>
      <c r="AB274" s="12">
        <f>IF(T274&lt;=AB$1,1,0)</f>
        <v>1</v>
      </c>
      <c r="AC274" s="20">
        <f>SUM(X274:AB274)</f>
        <v>4.2</v>
      </c>
    </row>
    <row r="275" spans="1:29" x14ac:dyDescent="0.25">
      <c r="A275" s="6" t="s">
        <v>45</v>
      </c>
      <c r="B275" s="6">
        <v>13021461</v>
      </c>
      <c r="C275" s="6" t="s">
        <v>11</v>
      </c>
      <c r="D275" s="6">
        <v>13001</v>
      </c>
      <c r="E275" s="6">
        <v>15</v>
      </c>
      <c r="F275" s="6">
        <v>3</v>
      </c>
      <c r="G275" s="4">
        <v>9.7999954223632812</v>
      </c>
      <c r="H275" s="4">
        <v>19</v>
      </c>
      <c r="I275" s="1">
        <v>1</v>
      </c>
      <c r="J275" s="2">
        <v>0.10613399999965623</v>
      </c>
      <c r="K275" s="10">
        <v>227</v>
      </c>
      <c r="L275" s="2">
        <v>0.13003416978938481</v>
      </c>
      <c r="M275" s="10">
        <f>VLOOKUP(B275,'Fam ranks'!$E$3:$H$35,4,0)</f>
        <v>2</v>
      </c>
      <c r="N275" s="2">
        <v>8.8656753408589459E-2</v>
      </c>
      <c r="O275" s="2">
        <v>9.6968653535598956E-2</v>
      </c>
      <c r="P275" s="2">
        <v>3.3065516253785857E-2</v>
      </c>
      <c r="Q275" s="2">
        <v>-1.558826966271909E-2</v>
      </c>
      <c r="R275" s="2">
        <v>1.7501069302863648E-2</v>
      </c>
      <c r="S275" s="4">
        <v>18.048171924382437</v>
      </c>
      <c r="T275" s="10">
        <v>38</v>
      </c>
      <c r="U275" s="10">
        <v>3</v>
      </c>
      <c r="V275" s="10">
        <v>8</v>
      </c>
      <c r="W275" s="28" t="s">
        <v>64</v>
      </c>
      <c r="X275" s="12">
        <f>IF(M275&lt;=$X$1,1,0)</f>
        <v>1</v>
      </c>
      <c r="Y275" s="12">
        <f>IF(V275&lt;=Y$1,1,0)</f>
        <v>0</v>
      </c>
      <c r="Z275" s="12">
        <f>IF(U275&lt;=Z$1,1,0)</f>
        <v>0</v>
      </c>
      <c r="AA275" s="20">
        <f>IF(I275=1,0,IF(I275=2,1,1+$AA$1))</f>
        <v>0</v>
      </c>
      <c r="AB275" s="12">
        <f>IF(T275&lt;=AB$1,1,0)</f>
        <v>1</v>
      </c>
      <c r="AC275" s="20">
        <f>SUM(X275:AB275)</f>
        <v>2</v>
      </c>
    </row>
    <row r="276" spans="1:29" x14ac:dyDescent="0.25">
      <c r="A276" s="6" t="s">
        <v>21</v>
      </c>
      <c r="B276" s="6">
        <v>13027791</v>
      </c>
      <c r="C276" s="6" t="s">
        <v>22</v>
      </c>
      <c r="D276" s="6">
        <v>13001</v>
      </c>
      <c r="E276" s="6">
        <v>15</v>
      </c>
      <c r="F276" s="6">
        <v>1</v>
      </c>
      <c r="G276" s="4">
        <v>8.899993896484375</v>
      </c>
      <c r="H276" s="4">
        <v>16</v>
      </c>
      <c r="I276" s="1">
        <v>2</v>
      </c>
      <c r="J276" s="2">
        <v>6.8351999999322288E-2</v>
      </c>
      <c r="K276" s="10">
        <v>410</v>
      </c>
      <c r="L276" s="2">
        <v>8.3757013329441451E-2</v>
      </c>
      <c r="M276" s="10">
        <f>VLOOKUP(B276,'Fam ranks'!$E$3:$H$35,4,0)</f>
        <v>26</v>
      </c>
      <c r="N276" s="2">
        <v>8.8656753408589459E-2</v>
      </c>
      <c r="O276" s="2">
        <v>9.6968653535598956E-2</v>
      </c>
      <c r="P276" s="2">
        <v>-1.3211640206157504E-2</v>
      </c>
      <c r="Q276" s="2">
        <v>-7.0931132031096661E-3</v>
      </c>
      <c r="R276" s="2">
        <v>-8.9909511041609529E-3</v>
      </c>
      <c r="S276" s="4">
        <v>-9.2720180969205792</v>
      </c>
      <c r="T276" s="10">
        <v>456</v>
      </c>
      <c r="U276" s="10">
        <v>1</v>
      </c>
      <c r="V276" s="10">
        <v>16</v>
      </c>
      <c r="W276" s="28" t="s">
        <v>11</v>
      </c>
      <c r="X276" s="12">
        <f>IF(M276&lt;=$X$1,1,0)</f>
        <v>0</v>
      </c>
      <c r="Y276" s="12">
        <f>IF(V276&lt;=Y$1,1,0)</f>
        <v>0</v>
      </c>
      <c r="Z276" s="12">
        <f>IF(U276&lt;=Z$1,1,0)</f>
        <v>1</v>
      </c>
      <c r="AA276" s="20">
        <f>IF(I276=1,0,IF(I276=2,1,1+$AA$1))</f>
        <v>1</v>
      </c>
      <c r="AB276" s="12">
        <f>IF(T276&lt;=AB$1,1,0)</f>
        <v>0</v>
      </c>
      <c r="AC276" s="20">
        <f>SUM(X276:AB276)</f>
        <v>2</v>
      </c>
    </row>
    <row r="277" spans="1:29" x14ac:dyDescent="0.25">
      <c r="A277" s="6" t="s">
        <v>53</v>
      </c>
      <c r="B277" s="6">
        <v>13027921</v>
      </c>
      <c r="C277" s="6" t="s">
        <v>54</v>
      </c>
      <c r="D277" s="6">
        <v>13001</v>
      </c>
      <c r="E277" s="6">
        <v>15</v>
      </c>
      <c r="F277" s="6">
        <v>2</v>
      </c>
      <c r="G277" s="4">
        <v>10.199996948242187</v>
      </c>
      <c r="H277" s="4">
        <v>18.699996948242188</v>
      </c>
      <c r="I277" s="1">
        <v>3</v>
      </c>
      <c r="J277" s="2">
        <v>0.10700513999927352</v>
      </c>
      <c r="K277" s="10">
        <v>224</v>
      </c>
      <c r="L277" s="2">
        <v>0.12231650153303836</v>
      </c>
      <c r="M277" s="10">
        <f>VLOOKUP(B277,'Fam ranks'!$E$3:$H$35,4,0)</f>
        <v>4</v>
      </c>
      <c r="N277" s="2">
        <v>8.8656753408589459E-2</v>
      </c>
      <c r="O277" s="2">
        <v>9.6968653535598956E-2</v>
      </c>
      <c r="P277" s="2">
        <v>2.5347847997439402E-2</v>
      </c>
      <c r="Q277" s="2">
        <v>-6.9994614067553362E-3</v>
      </c>
      <c r="R277" s="2">
        <v>1.415878958745034E-2</v>
      </c>
      <c r="S277" s="4">
        <v>14.601408879264669</v>
      </c>
      <c r="T277" s="10">
        <v>70</v>
      </c>
      <c r="U277" s="10">
        <v>1</v>
      </c>
      <c r="V277" s="10">
        <v>7</v>
      </c>
      <c r="W277" s="28" t="s">
        <v>65</v>
      </c>
      <c r="X277" s="12">
        <f>IF(M277&lt;=$X$1,1,0)</f>
        <v>1</v>
      </c>
      <c r="Y277" s="12">
        <f>IF(V277&lt;=Y$1,1,0)</f>
        <v>0</v>
      </c>
      <c r="Z277" s="12">
        <f>IF(U277&lt;=Z$1,1,0)</f>
        <v>1</v>
      </c>
      <c r="AA277" s="20">
        <f>IF(I277=1,0,IF(I277=2,1,1+$AA$1))</f>
        <v>1.2</v>
      </c>
      <c r="AB277" s="12">
        <f>IF(T277&lt;=AB$1,1,0)</f>
        <v>1</v>
      </c>
      <c r="AC277" s="20">
        <f>SUM(X277:AB277)</f>
        <v>4.2</v>
      </c>
    </row>
    <row r="278" spans="1:29" x14ac:dyDescent="0.25">
      <c r="A278" s="6" t="s">
        <v>53</v>
      </c>
      <c r="B278" s="6">
        <v>13027921</v>
      </c>
      <c r="C278" s="6" t="s">
        <v>54</v>
      </c>
      <c r="D278" s="6">
        <v>13001</v>
      </c>
      <c r="E278" s="6">
        <v>15</v>
      </c>
      <c r="F278" s="6">
        <v>3</v>
      </c>
      <c r="G278" s="4">
        <v>10.899993896484375</v>
      </c>
      <c r="H278" s="4">
        <v>17.099990844726563</v>
      </c>
      <c r="I278" s="1">
        <v>3</v>
      </c>
      <c r="J278" s="2">
        <v>9.5618069999545696E-2</v>
      </c>
      <c r="K278" s="10">
        <v>289</v>
      </c>
      <c r="L278" s="2">
        <v>0.12231650153303836</v>
      </c>
      <c r="M278" s="10">
        <f>VLOOKUP(B278,'Fam ranks'!$E$3:$H$35,4,0)</f>
        <v>4</v>
      </c>
      <c r="N278" s="2">
        <v>8.8656753408589459E-2</v>
      </c>
      <c r="O278" s="2">
        <v>9.6968653535598956E-2</v>
      </c>
      <c r="P278" s="2">
        <v>2.5347847997439402E-2</v>
      </c>
      <c r="Q278" s="2">
        <v>-1.8386531406483164E-2</v>
      </c>
      <c r="R278" s="2">
        <v>1.2450729087491166E-2</v>
      </c>
      <c r="S278" s="4">
        <v>12.839952534682022</v>
      </c>
      <c r="T278" s="10">
        <v>86</v>
      </c>
      <c r="U278" s="10">
        <v>2</v>
      </c>
      <c r="V278" s="10">
        <v>8</v>
      </c>
      <c r="W278" s="28" t="s">
        <v>65</v>
      </c>
      <c r="X278" s="12">
        <f>IF(M278&lt;=$X$1,1,0)</f>
        <v>1</v>
      </c>
      <c r="Y278" s="12">
        <f>IF(V278&lt;=Y$1,1,0)</f>
        <v>0</v>
      </c>
      <c r="Z278" s="12">
        <f>IF(U278&lt;=Z$1,1,0)</f>
        <v>1</v>
      </c>
      <c r="AA278" s="20">
        <f>IF(I278=1,0,IF(I278=2,1,1+$AA$1))</f>
        <v>1.2</v>
      </c>
      <c r="AB278" s="12">
        <f>IF(T278&lt;=AB$1,1,0)</f>
        <v>1</v>
      </c>
      <c r="AC278" s="20">
        <f>SUM(X278:AB278)</f>
        <v>4.2</v>
      </c>
    </row>
    <row r="279" spans="1:29" x14ac:dyDescent="0.25">
      <c r="A279" s="6" t="s">
        <v>53</v>
      </c>
      <c r="B279" s="6">
        <v>13027921</v>
      </c>
      <c r="C279" s="6" t="s">
        <v>54</v>
      </c>
      <c r="D279" s="6">
        <v>13001</v>
      </c>
      <c r="E279" s="6">
        <v>15</v>
      </c>
      <c r="F279" s="6">
        <v>1</v>
      </c>
      <c r="G279" s="4">
        <v>8.0999984741210937</v>
      </c>
      <c r="H279" s="4">
        <v>18.5</v>
      </c>
      <c r="I279" s="1">
        <v>1</v>
      </c>
      <c r="J279" s="2">
        <v>8.3166749999691092E-2</v>
      </c>
      <c r="K279" s="10">
        <v>343</v>
      </c>
      <c r="L279" s="2">
        <v>0.12231650153303836</v>
      </c>
      <c r="M279" s="10">
        <f>VLOOKUP(B279,'Fam ranks'!$E$3:$H$35,4,0)</f>
        <v>4</v>
      </c>
      <c r="N279" s="2">
        <v>8.8656753408589459E-2</v>
      </c>
      <c r="O279" s="2">
        <v>9.6968653535598956E-2</v>
      </c>
      <c r="P279" s="2">
        <v>2.5347847997439402E-2</v>
      </c>
      <c r="Q279" s="2">
        <v>-3.0837851406337782E-2</v>
      </c>
      <c r="R279" s="2">
        <v>1.0583031087512972E-2</v>
      </c>
      <c r="S279" s="4">
        <v>10.913868246739911</v>
      </c>
      <c r="T279" s="10">
        <v>112</v>
      </c>
      <c r="U279" s="10">
        <v>3</v>
      </c>
      <c r="V279" s="10">
        <v>11</v>
      </c>
      <c r="W279" s="28" t="s">
        <v>66</v>
      </c>
      <c r="X279" s="12">
        <f>IF(M279&lt;=$X$1,1,0)</f>
        <v>1</v>
      </c>
      <c r="Y279" s="12">
        <f>IF(V279&lt;=Y$1,1,0)</f>
        <v>0</v>
      </c>
      <c r="Z279" s="12">
        <f>IF(U279&lt;=Z$1,1,0)</f>
        <v>0</v>
      </c>
      <c r="AA279" s="20">
        <f>IF(I279=1,0,IF(I279=2,1,1+$AA$1))</f>
        <v>0</v>
      </c>
      <c r="AB279" s="12">
        <f>IF(T279&lt;=AB$1,1,0)</f>
        <v>0</v>
      </c>
      <c r="AC279" s="20">
        <f>SUM(X279:AB279)</f>
        <v>1</v>
      </c>
    </row>
    <row r="280" spans="1:29" x14ac:dyDescent="0.25">
      <c r="A280" s="6" t="s">
        <v>13</v>
      </c>
      <c r="B280" s="6">
        <v>13028041</v>
      </c>
      <c r="C280" s="6" t="s">
        <v>14</v>
      </c>
      <c r="D280" s="6">
        <v>13001</v>
      </c>
      <c r="E280" s="6">
        <v>15</v>
      </c>
      <c r="F280" s="6">
        <v>1</v>
      </c>
      <c r="G280" s="4">
        <v>10.25</v>
      </c>
      <c r="H280" s="4">
        <v>17.899993896484375</v>
      </c>
      <c r="I280" s="1">
        <v>2</v>
      </c>
      <c r="J280" s="2">
        <v>9.8526074999426783E-2</v>
      </c>
      <c r="K280" s="10">
        <v>276</v>
      </c>
      <c r="L280" s="2">
        <v>0.10444300758906679</v>
      </c>
      <c r="M280" s="10">
        <f>VLOOKUP(B280,'Fam ranks'!$E$3:$H$35,4,0)</f>
        <v>12</v>
      </c>
      <c r="N280" s="2">
        <v>8.8656753408589459E-2</v>
      </c>
      <c r="O280" s="2">
        <v>9.6968653535598956E-2</v>
      </c>
      <c r="P280" s="2">
        <v>7.4743540534678299E-3</v>
      </c>
      <c r="Q280" s="2">
        <v>2.394967537369494E-3</v>
      </c>
      <c r="R280" s="2">
        <v>4.8438575626861217E-3</v>
      </c>
      <c r="S280" s="4">
        <v>4.9952818628216322</v>
      </c>
      <c r="T280" s="10">
        <v>183</v>
      </c>
      <c r="U280" s="10">
        <v>1</v>
      </c>
      <c r="V280" s="10">
        <v>2</v>
      </c>
      <c r="W280" s="28" t="s">
        <v>67</v>
      </c>
      <c r="X280" s="12">
        <f>IF(M280&lt;=$X$1,1,0)</f>
        <v>1</v>
      </c>
      <c r="Y280" s="12">
        <f>IF(V280&lt;=Y$1,1,0)</f>
        <v>1</v>
      </c>
      <c r="Z280" s="12">
        <f>IF(U280&lt;=Z$1,1,0)</f>
        <v>1</v>
      </c>
      <c r="AA280" s="20">
        <f>IF(I280=1,0,IF(I280=2,1,1+$AA$1))</f>
        <v>1</v>
      </c>
      <c r="AB280" s="12">
        <f>IF(T280&lt;=AB$1,1,0)</f>
        <v>0</v>
      </c>
      <c r="AC280" s="20">
        <f>SUM(X280:AB280)</f>
        <v>4</v>
      </c>
    </row>
    <row r="281" spans="1:29" x14ac:dyDescent="0.25">
      <c r="A281" s="6" t="s">
        <v>13</v>
      </c>
      <c r="B281" s="6">
        <v>13028041</v>
      </c>
      <c r="C281" s="6" t="s">
        <v>14</v>
      </c>
      <c r="D281" s="6">
        <v>13001</v>
      </c>
      <c r="E281" s="6">
        <v>15</v>
      </c>
      <c r="F281" s="6">
        <v>5</v>
      </c>
      <c r="G281" s="4">
        <v>8.5</v>
      </c>
      <c r="H281" s="4">
        <v>18.79998779296875</v>
      </c>
      <c r="I281" s="1">
        <v>2</v>
      </c>
      <c r="J281" s="2">
        <v>9.0127199999187724E-2</v>
      </c>
      <c r="K281" s="10">
        <v>313</v>
      </c>
      <c r="L281" s="2">
        <v>0.10444300758906679</v>
      </c>
      <c r="M281" s="10">
        <f>VLOOKUP(B281,'Fam ranks'!$E$3:$H$35,4,0)</f>
        <v>12</v>
      </c>
      <c r="N281" s="2">
        <v>8.8656753408589459E-2</v>
      </c>
      <c r="O281" s="2">
        <v>9.6968653535598956E-2</v>
      </c>
      <c r="P281" s="2">
        <v>7.4743540534678299E-3</v>
      </c>
      <c r="Q281" s="2">
        <v>-6.0039074628695649E-3</v>
      </c>
      <c r="R281" s="2">
        <v>3.5840263126502626E-3</v>
      </c>
      <c r="S281" s="4">
        <v>3.6960669061311666</v>
      </c>
      <c r="T281" s="10">
        <v>201</v>
      </c>
      <c r="U281" s="10">
        <v>2</v>
      </c>
      <c r="V281" s="10">
        <v>4</v>
      </c>
      <c r="W281" s="28" t="s">
        <v>11</v>
      </c>
      <c r="X281" s="12">
        <f>IF(M281&lt;=$X$1,1,0)</f>
        <v>1</v>
      </c>
      <c r="Y281" s="12">
        <f>IF(V281&lt;=Y$1,1,0)</f>
        <v>1</v>
      </c>
      <c r="Z281" s="12">
        <f>IF(U281&lt;=Z$1,1,0)</f>
        <v>1</v>
      </c>
      <c r="AA281" s="20">
        <f>IF(I281=1,0,IF(I281=2,1,1+$AA$1))</f>
        <v>1</v>
      </c>
      <c r="AB281" s="12">
        <f>IF(T281&lt;=AB$1,1,0)</f>
        <v>0</v>
      </c>
      <c r="AC281" s="20">
        <f>SUM(X281:AB281)</f>
        <v>4</v>
      </c>
    </row>
    <row r="282" spans="1:29" x14ac:dyDescent="0.25">
      <c r="A282" s="6" t="s">
        <v>13</v>
      </c>
      <c r="B282" s="6">
        <v>13028041</v>
      </c>
      <c r="C282" s="6" t="s">
        <v>14</v>
      </c>
      <c r="D282" s="6">
        <v>13001</v>
      </c>
      <c r="E282" s="6">
        <v>15</v>
      </c>
      <c r="F282" s="6">
        <v>2</v>
      </c>
      <c r="G282" s="4">
        <v>10.799995422363281</v>
      </c>
      <c r="H282" s="4">
        <v>15.899993896484375</v>
      </c>
      <c r="I282" s="1">
        <v>3</v>
      </c>
      <c r="J282" s="2">
        <v>8.1910439999774098E-2</v>
      </c>
      <c r="K282" s="10">
        <v>346</v>
      </c>
      <c r="L282" s="2">
        <v>0.10444300758906679</v>
      </c>
      <c r="M282" s="10">
        <f>VLOOKUP(B282,'Fam ranks'!$E$3:$H$35,4,0)</f>
        <v>12</v>
      </c>
      <c r="N282" s="2">
        <v>8.8656753408589459E-2</v>
      </c>
      <c r="O282" s="2">
        <v>9.6968653535598956E-2</v>
      </c>
      <c r="P282" s="2">
        <v>7.4743540534678299E-3</v>
      </c>
      <c r="Q282" s="2">
        <v>-1.422066746228319E-2</v>
      </c>
      <c r="R282" s="2">
        <v>2.351512312738219E-3</v>
      </c>
      <c r="S282" s="4">
        <v>2.4250231667648516</v>
      </c>
      <c r="T282" s="10">
        <v>224</v>
      </c>
      <c r="U282" s="10">
        <v>3</v>
      </c>
      <c r="V282" s="10">
        <v>5</v>
      </c>
      <c r="W282" s="28" t="s">
        <v>11</v>
      </c>
      <c r="X282" s="12">
        <f>IF(M282&lt;=$X$1,1,0)</f>
        <v>1</v>
      </c>
      <c r="Y282" s="12">
        <f>IF(V282&lt;=Y$1,1,0)</f>
        <v>1</v>
      </c>
      <c r="Z282" s="12">
        <f>IF(U282&lt;=Z$1,1,0)</f>
        <v>0</v>
      </c>
      <c r="AA282" s="20">
        <f>IF(I282=1,0,IF(I282=2,1,1+$AA$1))</f>
        <v>1.2</v>
      </c>
      <c r="AB282" s="12">
        <f>IF(T282&lt;=AB$1,1,0)</f>
        <v>0</v>
      </c>
      <c r="AC282" s="20">
        <f>SUM(X282:AB282)</f>
        <v>3.2</v>
      </c>
    </row>
    <row r="283" spans="1:29" x14ac:dyDescent="0.25">
      <c r="A283" s="6" t="s">
        <v>13</v>
      </c>
      <c r="B283" s="6">
        <v>13028041</v>
      </c>
      <c r="C283" s="6" t="s">
        <v>14</v>
      </c>
      <c r="D283" s="6">
        <v>13001</v>
      </c>
      <c r="E283" s="6">
        <v>15</v>
      </c>
      <c r="F283" s="6">
        <v>3</v>
      </c>
      <c r="G283" s="4">
        <v>10.899993896484375</v>
      </c>
      <c r="H283" s="4">
        <v>15.399993896484375</v>
      </c>
      <c r="I283" s="1">
        <v>3</v>
      </c>
      <c r="J283" s="2">
        <v>7.7551319999656698E-2</v>
      </c>
      <c r="K283" s="10">
        <v>366</v>
      </c>
      <c r="L283" s="2">
        <v>0.10444300758906679</v>
      </c>
      <c r="M283" s="10">
        <f>VLOOKUP(B283,'Fam ranks'!$E$3:$H$35,4,0)</f>
        <v>12</v>
      </c>
      <c r="N283" s="2">
        <v>8.8656753408589459E-2</v>
      </c>
      <c r="O283" s="2">
        <v>9.6968653535598956E-2</v>
      </c>
      <c r="P283" s="2">
        <v>7.4743540534678299E-3</v>
      </c>
      <c r="Q283" s="2">
        <v>-1.857978746240059E-2</v>
      </c>
      <c r="R283" s="2">
        <v>1.6976443127206088E-3</v>
      </c>
      <c r="S283" s="4">
        <v>1.7507145359065679</v>
      </c>
      <c r="T283" s="10">
        <v>238</v>
      </c>
      <c r="U283" s="10">
        <v>4</v>
      </c>
      <c r="V283" s="10">
        <v>6</v>
      </c>
      <c r="W283" s="28" t="s">
        <v>11</v>
      </c>
      <c r="X283" s="12">
        <f>IF(M283&lt;=$X$1,1,0)</f>
        <v>1</v>
      </c>
      <c r="Y283" s="12">
        <f>IF(V283&lt;=Y$1,1,0)</f>
        <v>0</v>
      </c>
      <c r="Z283" s="12">
        <f>IF(U283&lt;=Z$1,1,0)</f>
        <v>0</v>
      </c>
      <c r="AA283" s="20">
        <f>IF(I283=1,0,IF(I283=2,1,1+$AA$1))</f>
        <v>1.2</v>
      </c>
      <c r="AB283" s="12">
        <f>IF(T283&lt;=AB$1,1,0)</f>
        <v>0</v>
      </c>
      <c r="AC283" s="20">
        <f>SUM(X283:AB283)</f>
        <v>2.2000000000000002</v>
      </c>
    </row>
    <row r="284" spans="1:29" x14ac:dyDescent="0.25">
      <c r="A284" s="6" t="s">
        <v>13</v>
      </c>
      <c r="B284" s="6">
        <v>13028041</v>
      </c>
      <c r="C284" s="6" t="s">
        <v>14</v>
      </c>
      <c r="D284" s="6">
        <v>13001</v>
      </c>
      <c r="E284" s="6">
        <v>15</v>
      </c>
      <c r="F284" s="6">
        <v>6</v>
      </c>
      <c r="G284" s="4">
        <v>8.899993896484375</v>
      </c>
      <c r="H284" s="4">
        <v>16.199996948242187</v>
      </c>
      <c r="I284" s="1">
        <v>3</v>
      </c>
      <c r="J284" s="2">
        <v>7.0071479999569419E-2</v>
      </c>
      <c r="K284" s="10">
        <v>405</v>
      </c>
      <c r="L284" s="2">
        <v>0.10444300758906679</v>
      </c>
      <c r="M284" s="10">
        <f>VLOOKUP(B284,'Fam ranks'!$E$3:$H$35,4,0)</f>
        <v>12</v>
      </c>
      <c r="N284" s="2">
        <v>8.8656753408589459E-2</v>
      </c>
      <c r="O284" s="2">
        <v>9.6968653535598956E-2</v>
      </c>
      <c r="P284" s="2">
        <v>7.4743540534678299E-3</v>
      </c>
      <c r="Q284" s="2">
        <v>-2.6059627462487869E-2</v>
      </c>
      <c r="R284" s="2">
        <v>5.7566831270751753E-4</v>
      </c>
      <c r="S284" s="4">
        <v>0.59366433555373566</v>
      </c>
      <c r="T284" s="10">
        <v>264</v>
      </c>
      <c r="U284" s="10">
        <v>5</v>
      </c>
      <c r="V284" s="10">
        <v>7</v>
      </c>
      <c r="W284" s="28" t="s">
        <v>11</v>
      </c>
      <c r="X284" s="12">
        <f>IF(M284&lt;=$X$1,1,0)</f>
        <v>1</v>
      </c>
      <c r="Y284" s="12">
        <f>IF(V284&lt;=Y$1,1,0)</f>
        <v>0</v>
      </c>
      <c r="Z284" s="12">
        <f>IF(U284&lt;=Z$1,1,0)</f>
        <v>0</v>
      </c>
      <c r="AA284" s="20">
        <f>IF(I284=1,0,IF(I284=2,1,1+$AA$1))</f>
        <v>1.2</v>
      </c>
      <c r="AB284" s="12">
        <f>IF(T284&lt;=AB$1,1,0)</f>
        <v>0</v>
      </c>
      <c r="AC284" s="20">
        <f>SUM(X284:AB284)</f>
        <v>2.2000000000000002</v>
      </c>
    </row>
    <row r="285" spans="1:29" x14ac:dyDescent="0.25">
      <c r="A285" s="6" t="s">
        <v>13</v>
      </c>
      <c r="B285" s="6">
        <v>13028041</v>
      </c>
      <c r="C285" s="6" t="s">
        <v>14</v>
      </c>
      <c r="D285" s="6">
        <v>13001</v>
      </c>
      <c r="E285" s="6">
        <v>15</v>
      </c>
      <c r="F285" s="6">
        <v>4</v>
      </c>
      <c r="G285" s="4">
        <v>8.9499969482421875</v>
      </c>
      <c r="H285" s="4">
        <v>12.299995422363281</v>
      </c>
      <c r="I285" s="1">
        <v>1</v>
      </c>
      <c r="J285" s="2">
        <v>4.0621364999879006E-2</v>
      </c>
      <c r="K285" s="10">
        <v>496</v>
      </c>
      <c r="L285" s="2">
        <v>0.10444300758906679</v>
      </c>
      <c r="M285" s="10">
        <f>VLOOKUP(B285,'Fam ranks'!$E$3:$H$35,4,0)</f>
        <v>12</v>
      </c>
      <c r="N285" s="2">
        <v>8.8656753408589459E-2</v>
      </c>
      <c r="O285" s="2">
        <v>9.6968653535598956E-2</v>
      </c>
      <c r="P285" s="2">
        <v>7.4743540534678299E-3</v>
      </c>
      <c r="Q285" s="2">
        <v>-5.5509742462178283E-2</v>
      </c>
      <c r="R285" s="2">
        <v>-3.8418489372460439E-3</v>
      </c>
      <c r="S285" s="4">
        <v>-3.9619493487507604</v>
      </c>
      <c r="T285" s="10">
        <v>363</v>
      </c>
      <c r="U285" s="10">
        <v>6</v>
      </c>
      <c r="V285" s="10">
        <v>9</v>
      </c>
      <c r="W285" s="28" t="s">
        <v>11</v>
      </c>
      <c r="X285" s="12">
        <f>IF(M285&lt;=$X$1,1,0)</f>
        <v>1</v>
      </c>
      <c r="Y285" s="12">
        <f>IF(V285&lt;=Y$1,1,0)</f>
        <v>0</v>
      </c>
      <c r="Z285" s="12">
        <f>IF(U285&lt;=Z$1,1,0)</f>
        <v>0</v>
      </c>
      <c r="AA285" s="20">
        <f>IF(I285=1,0,IF(I285=2,1,1+$AA$1))</f>
        <v>0</v>
      </c>
      <c r="AB285" s="12">
        <f>IF(T285&lt;=AB$1,1,0)</f>
        <v>0</v>
      </c>
      <c r="AC285" s="20">
        <f>SUM(X285:AB285)</f>
        <v>1</v>
      </c>
    </row>
    <row r="286" spans="1:29" x14ac:dyDescent="0.25">
      <c r="A286" s="6" t="s">
        <v>15</v>
      </c>
      <c r="B286" s="6">
        <v>997</v>
      </c>
      <c r="C286" s="6" t="s">
        <v>11</v>
      </c>
      <c r="D286" s="6">
        <v>98</v>
      </c>
      <c r="E286" s="6">
        <v>16</v>
      </c>
      <c r="F286" s="6">
        <v>6</v>
      </c>
      <c r="G286" s="4">
        <v>10.899993896484375</v>
      </c>
      <c r="H286" s="4">
        <v>15.5</v>
      </c>
      <c r="I286" s="1">
        <v>3</v>
      </c>
      <c r="J286" s="2">
        <v>7.8561749999607855E-2</v>
      </c>
      <c r="K286" s="10">
        <v>364</v>
      </c>
      <c r="L286" s="2">
        <v>4.57339208466538E-2</v>
      </c>
      <c r="M286" s="10">
        <f>VLOOKUP(B286,'Fam ranks'!$E$3:$H$35,4,0)</f>
        <v>32</v>
      </c>
      <c r="N286" s="2">
        <v>6.2437322999803278E-2</v>
      </c>
      <c r="O286" s="2">
        <v>9.6968653535598956E-2</v>
      </c>
      <c r="P286" s="2">
        <v>-5.1234732688945156E-2</v>
      </c>
      <c r="Q286" s="2">
        <v>6.7359159688749726E-2</v>
      </c>
      <c r="R286" s="2">
        <v>-2.0636965660054636E-2</v>
      </c>
      <c r="S286" s="4">
        <v>-21.282099841139313</v>
      </c>
      <c r="T286" s="10">
        <v>536</v>
      </c>
      <c r="U286" s="10">
        <v>1</v>
      </c>
      <c r="V286" s="10">
        <v>1</v>
      </c>
      <c r="W286" s="28" t="s">
        <v>11</v>
      </c>
      <c r="X286" s="12">
        <f>IF(M286&lt;=$X$1,1,0)</f>
        <v>0</v>
      </c>
      <c r="Y286" s="12">
        <f>IF(V286&lt;=Y$1,1,0)</f>
        <v>1</v>
      </c>
      <c r="Z286" s="12">
        <f>IF(U286&lt;=Z$1,1,0)</f>
        <v>1</v>
      </c>
      <c r="AA286" s="20">
        <f>IF(I286=1,0,IF(I286=2,1,1+$AA$1))</f>
        <v>1.2</v>
      </c>
      <c r="AB286" s="12">
        <f>IF(T286&lt;=AB$1,1,0)</f>
        <v>0</v>
      </c>
      <c r="AC286" s="20">
        <f>SUM(X286:AB286)</f>
        <v>3.2</v>
      </c>
    </row>
    <row r="287" spans="1:29" x14ac:dyDescent="0.25">
      <c r="A287" s="6" t="s">
        <v>15</v>
      </c>
      <c r="B287" s="6">
        <v>997</v>
      </c>
      <c r="C287" s="6" t="s">
        <v>11</v>
      </c>
      <c r="D287" s="6">
        <v>98</v>
      </c>
      <c r="E287" s="6">
        <v>16</v>
      </c>
      <c r="F287" s="6">
        <v>3</v>
      </c>
      <c r="G287" s="4">
        <v>9.1999969482421875</v>
      </c>
      <c r="H287" s="4">
        <v>14.399993896484375</v>
      </c>
      <c r="I287" s="1">
        <v>2</v>
      </c>
      <c r="J287" s="2">
        <v>5.7231359999605047E-2</v>
      </c>
      <c r="K287" s="10">
        <v>447</v>
      </c>
      <c r="L287" s="2">
        <v>4.57339208466538E-2</v>
      </c>
      <c r="M287" s="10">
        <f>VLOOKUP(B287,'Fam ranks'!$E$3:$H$35,4,0)</f>
        <v>32</v>
      </c>
      <c r="N287" s="2">
        <v>6.2437322999803278E-2</v>
      </c>
      <c r="O287" s="2">
        <v>9.6968653535598956E-2</v>
      </c>
      <c r="P287" s="2">
        <v>-5.1234732688945156E-2</v>
      </c>
      <c r="Q287" s="2">
        <v>4.6028769688746925E-2</v>
      </c>
      <c r="R287" s="2">
        <v>-2.3836524160055054E-2</v>
      </c>
      <c r="S287" s="4">
        <v>-24.581680049114254</v>
      </c>
      <c r="T287" s="10">
        <v>544</v>
      </c>
      <c r="U287" s="10">
        <v>2</v>
      </c>
      <c r="V287" s="10">
        <v>3</v>
      </c>
      <c r="W287" s="28" t="s">
        <v>11</v>
      </c>
      <c r="X287" s="12">
        <f>IF(M287&lt;=$X$1,1,0)</f>
        <v>0</v>
      </c>
      <c r="Y287" s="12">
        <f>IF(V287&lt;=Y$1,1,0)</f>
        <v>1</v>
      </c>
      <c r="Z287" s="12">
        <f>IF(U287&lt;=Z$1,1,0)</f>
        <v>1</v>
      </c>
      <c r="AA287" s="20">
        <f>IF(I287=1,0,IF(I287=2,1,1+$AA$1))</f>
        <v>1</v>
      </c>
      <c r="AB287" s="12">
        <f>IF(T287&lt;=AB$1,1,0)</f>
        <v>0</v>
      </c>
      <c r="AC287" s="20">
        <f>SUM(X287:AB287)</f>
        <v>3</v>
      </c>
    </row>
    <row r="288" spans="1:29" x14ac:dyDescent="0.25">
      <c r="A288" s="6" t="s">
        <v>15</v>
      </c>
      <c r="B288" s="6">
        <v>997</v>
      </c>
      <c r="C288" s="6" t="s">
        <v>11</v>
      </c>
      <c r="D288" s="6">
        <v>98</v>
      </c>
      <c r="E288" s="6">
        <v>16</v>
      </c>
      <c r="F288" s="6">
        <v>2</v>
      </c>
      <c r="G288" s="4">
        <v>8.5499954223632812</v>
      </c>
      <c r="H288" s="4">
        <v>10.199996948242187</v>
      </c>
      <c r="I288" s="1">
        <v>1</v>
      </c>
      <c r="J288" s="2">
        <v>2.6686259999905815E-2</v>
      </c>
      <c r="K288" s="10">
        <v>517</v>
      </c>
      <c r="L288" s="2">
        <v>4.57339208466538E-2</v>
      </c>
      <c r="M288" s="10">
        <f>VLOOKUP(B288,'Fam ranks'!$E$3:$H$35,4,0)</f>
        <v>32</v>
      </c>
      <c r="N288" s="2">
        <v>6.2437322999803278E-2</v>
      </c>
      <c r="O288" s="2">
        <v>9.6968653535598956E-2</v>
      </c>
      <c r="P288" s="2">
        <v>-5.1234732688945156E-2</v>
      </c>
      <c r="Q288" s="2">
        <v>1.5483669689047699E-2</v>
      </c>
      <c r="R288" s="2">
        <v>-2.8418289160009939E-2</v>
      </c>
      <c r="S288" s="4">
        <v>-29.30667604823147</v>
      </c>
      <c r="T288" s="10">
        <v>551</v>
      </c>
      <c r="U288" s="10">
        <v>3</v>
      </c>
      <c r="V288" s="10">
        <v>7</v>
      </c>
      <c r="W288" s="28" t="s">
        <v>11</v>
      </c>
      <c r="X288" s="12">
        <f>IF(M288&lt;=$X$1,1,0)</f>
        <v>0</v>
      </c>
      <c r="Y288" s="12">
        <f>IF(V288&lt;=Y$1,1,0)</f>
        <v>0</v>
      </c>
      <c r="Z288" s="12">
        <f>IF(U288&lt;=Z$1,1,0)</f>
        <v>0</v>
      </c>
      <c r="AA288" s="20">
        <f>IF(I288=1,0,IF(I288=2,1,1+$AA$1))</f>
        <v>0</v>
      </c>
      <c r="AB288" s="12">
        <f>IF(T288&lt;=AB$1,1,0)</f>
        <v>0</v>
      </c>
      <c r="AC288" s="20">
        <f>SUM(X288:AB288)</f>
        <v>0</v>
      </c>
    </row>
    <row r="289" spans="1:29" x14ac:dyDescent="0.25">
      <c r="A289" s="6" t="s">
        <v>15</v>
      </c>
      <c r="B289" s="6">
        <v>997</v>
      </c>
      <c r="C289" s="6" t="s">
        <v>11</v>
      </c>
      <c r="D289" s="6">
        <v>98</v>
      </c>
      <c r="E289" s="6">
        <v>16</v>
      </c>
      <c r="F289" s="6">
        <v>4</v>
      </c>
      <c r="G289" s="4">
        <v>6.2999992370605469</v>
      </c>
      <c r="H289" s="4">
        <v>7</v>
      </c>
      <c r="I289" s="1">
        <v>1</v>
      </c>
      <c r="J289" s="2">
        <v>9.2609999999240245E-3</v>
      </c>
      <c r="K289" s="10">
        <v>544</v>
      </c>
      <c r="L289" s="2">
        <v>4.57339208466538E-2</v>
      </c>
      <c r="M289" s="10">
        <f>VLOOKUP(B289,'Fam ranks'!$E$3:$H$35,4,0)</f>
        <v>32</v>
      </c>
      <c r="N289" s="2">
        <v>6.2437322999803278E-2</v>
      </c>
      <c r="O289" s="2">
        <v>9.6968653535598956E-2</v>
      </c>
      <c r="P289" s="2">
        <v>-5.1234732688945156E-2</v>
      </c>
      <c r="Q289" s="2">
        <v>-1.941590310934091E-3</v>
      </c>
      <c r="R289" s="2">
        <v>-3.1032078160007207E-2</v>
      </c>
      <c r="S289" s="4">
        <v>-32.002174959163234</v>
      </c>
      <c r="T289" s="10">
        <v>556</v>
      </c>
      <c r="U289" s="10">
        <v>4</v>
      </c>
      <c r="V289" s="10">
        <v>10</v>
      </c>
      <c r="W289" s="28" t="s">
        <v>11</v>
      </c>
      <c r="X289" s="12">
        <f>IF(M289&lt;=$X$1,1,0)</f>
        <v>0</v>
      </c>
      <c r="Y289" s="12">
        <f>IF(V289&lt;=Y$1,1,0)</f>
        <v>0</v>
      </c>
      <c r="Z289" s="12">
        <f>IF(U289&lt;=Z$1,1,0)</f>
        <v>0</v>
      </c>
      <c r="AA289" s="20">
        <f>IF(I289=1,0,IF(I289=2,1,1+$AA$1))</f>
        <v>0</v>
      </c>
      <c r="AB289" s="12">
        <f>IF(T289&lt;=AB$1,1,0)</f>
        <v>0</v>
      </c>
      <c r="AC289" s="20">
        <f>SUM(X289:AB289)</f>
        <v>0</v>
      </c>
    </row>
    <row r="290" spans="1:29" x14ac:dyDescent="0.25">
      <c r="A290" s="6" t="s">
        <v>15</v>
      </c>
      <c r="B290" s="6">
        <v>997</v>
      </c>
      <c r="C290" s="6" t="s">
        <v>11</v>
      </c>
      <c r="D290" s="6">
        <v>98</v>
      </c>
      <c r="E290" s="6">
        <v>16</v>
      </c>
      <c r="F290" s="6">
        <v>5</v>
      </c>
      <c r="G290" s="4">
        <v>5</v>
      </c>
      <c r="H290" s="4">
        <v>6.2999992370605469</v>
      </c>
      <c r="I290" s="1">
        <v>1</v>
      </c>
      <c r="J290" s="2">
        <v>5.95349999997552E-3</v>
      </c>
      <c r="K290" s="10">
        <v>548</v>
      </c>
      <c r="L290" s="2">
        <v>4.57339208466538E-2</v>
      </c>
      <c r="M290" s="10">
        <f>VLOOKUP(B290,'Fam ranks'!$E$3:$H$35,4,0)</f>
        <v>32</v>
      </c>
      <c r="N290" s="2">
        <v>6.2437322999803278E-2</v>
      </c>
      <c r="O290" s="2">
        <v>9.6968653535598956E-2</v>
      </c>
      <c r="P290" s="2">
        <v>-5.1234732688945156E-2</v>
      </c>
      <c r="Q290" s="2">
        <v>-5.2490903108825954E-3</v>
      </c>
      <c r="R290" s="2">
        <v>-3.1528203159999484E-2</v>
      </c>
      <c r="S290" s="4">
        <v>-32.513809370803429</v>
      </c>
      <c r="T290" s="10">
        <v>558</v>
      </c>
      <c r="U290" s="10">
        <v>5</v>
      </c>
      <c r="V290" s="10">
        <v>12</v>
      </c>
      <c r="W290" s="28" t="s">
        <v>11</v>
      </c>
      <c r="X290" s="12">
        <f>IF(M290&lt;=$X$1,1,0)</f>
        <v>0</v>
      </c>
      <c r="Y290" s="12">
        <f>IF(V290&lt;=Y$1,1,0)</f>
        <v>0</v>
      </c>
      <c r="Z290" s="12">
        <f>IF(U290&lt;=Z$1,1,0)</f>
        <v>0</v>
      </c>
      <c r="AA290" s="20">
        <f>IF(I290=1,0,IF(I290=2,1,1+$AA$1))</f>
        <v>0</v>
      </c>
      <c r="AB290" s="12">
        <f>IF(T290&lt;=AB$1,1,0)</f>
        <v>0</v>
      </c>
      <c r="AC290" s="20">
        <f>SUM(X290:AB290)</f>
        <v>0</v>
      </c>
    </row>
    <row r="291" spans="1:29" x14ac:dyDescent="0.25">
      <c r="A291" s="6" t="s">
        <v>46</v>
      </c>
      <c r="B291" s="6">
        <v>40291</v>
      </c>
      <c r="C291" s="6" t="s">
        <v>47</v>
      </c>
      <c r="D291" s="6">
        <v>4001</v>
      </c>
      <c r="E291" s="6">
        <v>16</v>
      </c>
      <c r="F291" s="6">
        <v>1</v>
      </c>
      <c r="G291" s="4">
        <v>11.899993896484375</v>
      </c>
      <c r="H291" s="4">
        <v>21.79998779296875</v>
      </c>
      <c r="I291" s="1">
        <v>3</v>
      </c>
      <c r="J291" s="2">
        <v>0.16966067999965162</v>
      </c>
      <c r="K291" s="10">
        <v>42</v>
      </c>
      <c r="L291" s="2">
        <v>0.12870699264737026</v>
      </c>
      <c r="M291" s="10">
        <f>VLOOKUP(B291,'Fam ranks'!$E$3:$H$35,4,0)</f>
        <v>3</v>
      </c>
      <c r="N291" s="2">
        <v>6.2437322999803278E-2</v>
      </c>
      <c r="O291" s="2">
        <v>9.6968653535598956E-2</v>
      </c>
      <c r="P291" s="2">
        <v>3.1738339111771305E-2</v>
      </c>
      <c r="Q291" s="2">
        <v>7.5485017888077044E-2</v>
      </c>
      <c r="R291" s="2">
        <v>3.0365756150274342E-2</v>
      </c>
      <c r="S291" s="4">
        <v>31.315022992586488</v>
      </c>
      <c r="T291" s="10">
        <v>4</v>
      </c>
      <c r="U291" s="10">
        <v>1</v>
      </c>
      <c r="V291" s="10">
        <v>2</v>
      </c>
      <c r="W291" s="28" t="s">
        <v>64</v>
      </c>
      <c r="X291" s="12">
        <f>IF(M291&lt;=$X$1,1,0)</f>
        <v>1</v>
      </c>
      <c r="Y291" s="12">
        <f>IF(V291&lt;=Y$1,1,0)</f>
        <v>1</v>
      </c>
      <c r="Z291" s="12">
        <f>IF(U291&lt;=Z$1,1,0)</f>
        <v>1</v>
      </c>
      <c r="AA291" s="20">
        <f>IF(I291=1,0,IF(I291=2,1,1+$AA$1))</f>
        <v>1.2</v>
      </c>
      <c r="AB291" s="12">
        <f>IF(T291&lt;=AB$1,1,0)</f>
        <v>1</v>
      </c>
      <c r="AC291" s="20">
        <f>SUM(X291:AB291)</f>
        <v>5.2</v>
      </c>
    </row>
    <row r="292" spans="1:29" x14ac:dyDescent="0.25">
      <c r="A292" s="6" t="s">
        <v>46</v>
      </c>
      <c r="B292" s="6">
        <v>40291</v>
      </c>
      <c r="C292" s="6" t="s">
        <v>47</v>
      </c>
      <c r="D292" s="6">
        <v>4001</v>
      </c>
      <c r="E292" s="6">
        <v>16</v>
      </c>
      <c r="F292" s="6">
        <v>5</v>
      </c>
      <c r="G292" s="4">
        <v>9.1999969482421875</v>
      </c>
      <c r="H292" s="4">
        <v>15</v>
      </c>
      <c r="I292" s="1">
        <v>2</v>
      </c>
      <c r="J292" s="2">
        <v>6.2099999999645661E-2</v>
      </c>
      <c r="K292" s="10">
        <v>432</v>
      </c>
      <c r="L292" s="2">
        <v>0.12870699264737026</v>
      </c>
      <c r="M292" s="10">
        <f>VLOOKUP(B292,'Fam ranks'!$E$3:$H$35,4,0)</f>
        <v>3</v>
      </c>
      <c r="N292" s="2">
        <v>6.2437322999803278E-2</v>
      </c>
      <c r="O292" s="2">
        <v>9.6968653535598956E-2</v>
      </c>
      <c r="P292" s="2">
        <v>3.1738339111771305E-2</v>
      </c>
      <c r="Q292" s="2">
        <v>-3.2075662111928929E-2</v>
      </c>
      <c r="R292" s="2">
        <v>1.4231654150273445E-2</v>
      </c>
      <c r="S292" s="4">
        <v>14.676551268239221</v>
      </c>
      <c r="T292" s="10">
        <v>68</v>
      </c>
      <c r="U292" s="10">
        <v>2</v>
      </c>
      <c r="V292" s="10">
        <v>4</v>
      </c>
      <c r="W292" s="28" t="s">
        <v>65</v>
      </c>
      <c r="X292" s="12">
        <f>IF(M292&lt;=$X$1,1,0)</f>
        <v>1</v>
      </c>
      <c r="Y292" s="12">
        <f>IF(V292&lt;=Y$1,1,0)</f>
        <v>1</v>
      </c>
      <c r="Z292" s="12">
        <f>IF(U292&lt;=Z$1,1,0)</f>
        <v>1</v>
      </c>
      <c r="AA292" s="20">
        <f>IF(I292=1,0,IF(I292=2,1,1+$AA$1))</f>
        <v>1</v>
      </c>
      <c r="AB292" s="12">
        <f>IF(T292&lt;=AB$1,1,0)</f>
        <v>1</v>
      </c>
      <c r="AC292" s="20">
        <f>SUM(X292:AB292)</f>
        <v>5</v>
      </c>
    </row>
    <row r="293" spans="1:29" x14ac:dyDescent="0.25">
      <c r="A293" s="6" t="s">
        <v>46</v>
      </c>
      <c r="B293" s="6">
        <v>40291</v>
      </c>
      <c r="C293" s="6" t="s">
        <v>47</v>
      </c>
      <c r="D293" s="6">
        <v>4001</v>
      </c>
      <c r="E293" s="6">
        <v>16</v>
      </c>
      <c r="F293" s="6">
        <v>6</v>
      </c>
      <c r="G293" s="4">
        <v>9.899993896484375</v>
      </c>
      <c r="H293" s="4">
        <v>14.399993896484375</v>
      </c>
      <c r="I293" s="1">
        <v>2</v>
      </c>
      <c r="J293" s="2">
        <v>6.1585919999743055E-2</v>
      </c>
      <c r="K293" s="10">
        <v>434</v>
      </c>
      <c r="L293" s="2">
        <v>0.12870699264737026</v>
      </c>
      <c r="M293" s="10">
        <f>VLOOKUP(B293,'Fam ranks'!$E$3:$H$35,4,0)</f>
        <v>3</v>
      </c>
      <c r="N293" s="2">
        <v>6.2437322999803278E-2</v>
      </c>
      <c r="O293" s="2">
        <v>9.6968653535598956E-2</v>
      </c>
      <c r="P293" s="2">
        <v>3.1738339111771305E-2</v>
      </c>
      <c r="Q293" s="2">
        <v>-3.2589742111831535E-2</v>
      </c>
      <c r="R293" s="2">
        <v>1.4154542150288054E-2</v>
      </c>
      <c r="S293" s="4">
        <v>14.597028662558117</v>
      </c>
      <c r="T293" s="10">
        <v>71</v>
      </c>
      <c r="U293" s="10">
        <v>3</v>
      </c>
      <c r="V293" s="10">
        <v>5</v>
      </c>
      <c r="W293" s="28" t="s">
        <v>65</v>
      </c>
      <c r="X293" s="12">
        <f>IF(M293&lt;=$X$1,1,0)</f>
        <v>1</v>
      </c>
      <c r="Y293" s="12">
        <f>IF(V293&lt;=Y$1,1,0)</f>
        <v>1</v>
      </c>
      <c r="Z293" s="12">
        <f>IF(U293&lt;=Z$1,1,0)</f>
        <v>0</v>
      </c>
      <c r="AA293" s="20">
        <f>IF(I293=1,0,IF(I293=2,1,1+$AA$1))</f>
        <v>1</v>
      </c>
      <c r="AB293" s="12">
        <f>IF(T293&lt;=AB$1,1,0)</f>
        <v>1</v>
      </c>
      <c r="AC293" s="20">
        <f>SUM(X293:AB293)</f>
        <v>4</v>
      </c>
    </row>
    <row r="294" spans="1:29" x14ac:dyDescent="0.25">
      <c r="A294" s="6" t="s">
        <v>46</v>
      </c>
      <c r="B294" s="6">
        <v>40291</v>
      </c>
      <c r="C294" s="6" t="s">
        <v>47</v>
      </c>
      <c r="D294" s="6">
        <v>4001</v>
      </c>
      <c r="E294" s="6">
        <v>16</v>
      </c>
      <c r="F294" s="6">
        <v>3</v>
      </c>
      <c r="G294" s="4">
        <v>8.5</v>
      </c>
      <c r="H294" s="4">
        <v>14.299995422363281</v>
      </c>
      <c r="I294" s="1">
        <v>2</v>
      </c>
      <c r="J294" s="2">
        <v>5.2144949999728851E-2</v>
      </c>
      <c r="K294" s="10">
        <v>468</v>
      </c>
      <c r="L294" s="2">
        <v>0.12870699264737026</v>
      </c>
      <c r="M294" s="10">
        <f>VLOOKUP(B294,'Fam ranks'!$E$3:$H$35,4,0)</f>
        <v>3</v>
      </c>
      <c r="N294" s="2">
        <v>6.2437322999803278E-2</v>
      </c>
      <c r="O294" s="2">
        <v>9.6968653535598956E-2</v>
      </c>
      <c r="P294" s="2">
        <v>3.1738339111771305E-2</v>
      </c>
      <c r="Q294" s="2">
        <v>-4.2030712111845739E-2</v>
      </c>
      <c r="R294" s="2">
        <v>1.2738396650285923E-2</v>
      </c>
      <c r="S294" s="4">
        <v>13.136612901002515</v>
      </c>
      <c r="T294" s="10">
        <v>85</v>
      </c>
      <c r="U294" s="10">
        <v>4</v>
      </c>
      <c r="V294" s="10">
        <v>2</v>
      </c>
      <c r="W294" s="28" t="s">
        <v>65</v>
      </c>
      <c r="X294" s="12">
        <f>IF(M294&lt;=$X$1,1,0)</f>
        <v>1</v>
      </c>
      <c r="Y294" s="12">
        <f>IF(V294&lt;=Y$1,1,0)</f>
        <v>1</v>
      </c>
      <c r="Z294" s="12">
        <f>IF(U294&lt;=Z$1,1,0)</f>
        <v>0</v>
      </c>
      <c r="AA294" s="20">
        <f>IF(I294=1,0,IF(I294=2,1,1+$AA$1))</f>
        <v>1</v>
      </c>
      <c r="AB294" s="12">
        <f>IF(T294&lt;=AB$1,1,0)</f>
        <v>1</v>
      </c>
      <c r="AC294" s="20">
        <f>SUM(X294:AB294)</f>
        <v>4</v>
      </c>
    </row>
    <row r="295" spans="1:29" x14ac:dyDescent="0.25">
      <c r="A295" s="6" t="s">
        <v>26</v>
      </c>
      <c r="B295" s="6">
        <v>1302261</v>
      </c>
      <c r="C295" s="6" t="s">
        <v>11</v>
      </c>
      <c r="D295" s="6">
        <v>13001</v>
      </c>
      <c r="E295" s="6">
        <v>16</v>
      </c>
      <c r="F295" s="6">
        <v>5</v>
      </c>
      <c r="G295" s="4">
        <v>11.25</v>
      </c>
      <c r="H295" s="4">
        <v>17.5</v>
      </c>
      <c r="I295" s="1">
        <v>1</v>
      </c>
      <c r="J295" s="2">
        <v>0.10335937499985448</v>
      </c>
      <c r="K295" s="10">
        <v>241</v>
      </c>
      <c r="L295" s="2">
        <v>9.5526115189124836E-2</v>
      </c>
      <c r="M295" s="10">
        <f>VLOOKUP(B295,'Fam ranks'!$E$3:$H$35,4,0)</f>
        <v>20</v>
      </c>
      <c r="N295" s="2">
        <v>6.2437322999803278E-2</v>
      </c>
      <c r="O295" s="2">
        <v>9.6968653535598956E-2</v>
      </c>
      <c r="P295" s="2">
        <v>-1.4425383464741204E-3</v>
      </c>
      <c r="Q295" s="2">
        <v>4.2364590346525323E-2</v>
      </c>
      <c r="R295" s="2">
        <v>5.4891655440943259E-3</v>
      </c>
      <c r="S295" s="4">
        <v>5.6607628795001812</v>
      </c>
      <c r="T295" s="10">
        <v>171</v>
      </c>
      <c r="U295" s="10">
        <v>1</v>
      </c>
      <c r="V295" s="10">
        <v>5</v>
      </c>
      <c r="W295" s="28" t="s">
        <v>67</v>
      </c>
      <c r="X295" s="12">
        <f>IF(M295&lt;=$X$1,1,0)</f>
        <v>0</v>
      </c>
      <c r="Y295" s="12">
        <f>IF(V295&lt;=Y$1,1,0)</f>
        <v>1</v>
      </c>
      <c r="Z295" s="12">
        <f>IF(U295&lt;=Z$1,1,0)</f>
        <v>1</v>
      </c>
      <c r="AA295" s="20">
        <f>IF(I295=1,0,IF(I295=2,1,1+$AA$1))</f>
        <v>0</v>
      </c>
      <c r="AB295" s="12">
        <f>IF(T295&lt;=AB$1,1,0)</f>
        <v>0</v>
      </c>
      <c r="AC295" s="20">
        <f>SUM(X295:AB295)</f>
        <v>2</v>
      </c>
    </row>
    <row r="296" spans="1:29" x14ac:dyDescent="0.25">
      <c r="A296" s="6" t="s">
        <v>26</v>
      </c>
      <c r="B296" s="6">
        <v>1302261</v>
      </c>
      <c r="C296" s="6" t="s">
        <v>11</v>
      </c>
      <c r="D296" s="6">
        <v>13001</v>
      </c>
      <c r="E296" s="6">
        <v>16</v>
      </c>
      <c r="F296" s="6">
        <v>6</v>
      </c>
      <c r="G296" s="4">
        <v>10.75</v>
      </c>
      <c r="H296" s="4">
        <v>15.299995422363281</v>
      </c>
      <c r="I296" s="1">
        <v>2</v>
      </c>
      <c r="J296" s="2">
        <v>7.5494024999898102E-2</v>
      </c>
      <c r="K296" s="10">
        <v>380</v>
      </c>
      <c r="L296" s="2">
        <v>9.5526115189124836E-2</v>
      </c>
      <c r="M296" s="10">
        <f>VLOOKUP(B296,'Fam ranks'!$E$3:$H$35,4,0)</f>
        <v>20</v>
      </c>
      <c r="N296" s="2">
        <v>6.2437322999803278E-2</v>
      </c>
      <c r="O296" s="2">
        <v>9.6968653535598956E-2</v>
      </c>
      <c r="P296" s="2">
        <v>-1.4425383464741204E-3</v>
      </c>
      <c r="Q296" s="2">
        <v>1.4499240346568951E-2</v>
      </c>
      <c r="R296" s="2">
        <v>1.3093630441008705E-3</v>
      </c>
      <c r="S296" s="4">
        <v>1.3502951689642464</v>
      </c>
      <c r="T296" s="10">
        <v>246</v>
      </c>
      <c r="U296" s="10">
        <v>2</v>
      </c>
      <c r="V296" s="10">
        <v>7</v>
      </c>
      <c r="W296" s="28" t="s">
        <v>11</v>
      </c>
      <c r="X296" s="12">
        <f>IF(M296&lt;=$X$1,1,0)</f>
        <v>0</v>
      </c>
      <c r="Y296" s="12">
        <f>IF(V296&lt;=Y$1,1,0)</f>
        <v>0</v>
      </c>
      <c r="Z296" s="12">
        <f>IF(U296&lt;=Z$1,1,0)</f>
        <v>1</v>
      </c>
      <c r="AA296" s="20">
        <f>IF(I296=1,0,IF(I296=2,1,1+$AA$1))</f>
        <v>1</v>
      </c>
      <c r="AB296" s="12">
        <f>IF(T296&lt;=AB$1,1,0)</f>
        <v>0</v>
      </c>
      <c r="AC296" s="20">
        <f>SUM(X296:AB296)</f>
        <v>2</v>
      </c>
    </row>
    <row r="297" spans="1:29" x14ac:dyDescent="0.25">
      <c r="A297" s="6" t="s">
        <v>26</v>
      </c>
      <c r="B297" s="6">
        <v>1302261</v>
      </c>
      <c r="C297" s="6" t="s">
        <v>11</v>
      </c>
      <c r="D297" s="6">
        <v>13001</v>
      </c>
      <c r="E297" s="6">
        <v>16</v>
      </c>
      <c r="F297" s="6">
        <v>2</v>
      </c>
      <c r="G297" s="4">
        <v>9.5</v>
      </c>
      <c r="H297" s="4">
        <v>15.799995422363281</v>
      </c>
      <c r="I297" s="1">
        <v>2</v>
      </c>
      <c r="J297" s="2">
        <v>7.1147399999972549E-2</v>
      </c>
      <c r="K297" s="10">
        <v>399</v>
      </c>
      <c r="L297" s="2">
        <v>9.5526115189124836E-2</v>
      </c>
      <c r="M297" s="10">
        <f>VLOOKUP(B297,'Fam ranks'!$E$3:$H$35,4,0)</f>
        <v>20</v>
      </c>
      <c r="N297" s="2">
        <v>6.2437322999803278E-2</v>
      </c>
      <c r="O297" s="2">
        <v>9.6968653535598956E-2</v>
      </c>
      <c r="P297" s="2">
        <v>-1.4425383464741204E-3</v>
      </c>
      <c r="Q297" s="2">
        <v>1.0152615346643398E-2</v>
      </c>
      <c r="R297" s="2">
        <v>6.5736929411203745E-4</v>
      </c>
      <c r="S297" s="4">
        <v>0.67791937924631007</v>
      </c>
      <c r="T297" s="10">
        <v>262</v>
      </c>
      <c r="U297" s="10">
        <v>3</v>
      </c>
      <c r="V297" s="10">
        <v>9</v>
      </c>
      <c r="W297" s="28" t="s">
        <v>11</v>
      </c>
      <c r="X297" s="12">
        <f>IF(M297&lt;=$X$1,1,0)</f>
        <v>0</v>
      </c>
      <c r="Y297" s="12">
        <f>IF(V297&lt;=Y$1,1,0)</f>
        <v>0</v>
      </c>
      <c r="Z297" s="12">
        <f>IF(U297&lt;=Z$1,1,0)</f>
        <v>0</v>
      </c>
      <c r="AA297" s="20">
        <f>IF(I297=1,0,IF(I297=2,1,1+$AA$1))</f>
        <v>1</v>
      </c>
      <c r="AB297" s="12">
        <f>IF(T297&lt;=AB$1,1,0)</f>
        <v>0</v>
      </c>
      <c r="AC297" s="20">
        <f>SUM(X297:AB297)</f>
        <v>1</v>
      </c>
    </row>
    <row r="298" spans="1:29" x14ac:dyDescent="0.25">
      <c r="A298" s="6" t="s">
        <v>51</v>
      </c>
      <c r="B298" s="6">
        <v>13021061</v>
      </c>
      <c r="C298" s="6" t="s">
        <v>52</v>
      </c>
      <c r="D298" s="6">
        <v>13001</v>
      </c>
      <c r="E298" s="6">
        <v>16</v>
      </c>
      <c r="F298" s="6">
        <v>4</v>
      </c>
      <c r="G298" s="4">
        <v>11.449996948242188</v>
      </c>
      <c r="H298" s="4">
        <v>18.599990844726562</v>
      </c>
      <c r="I298" s="1">
        <v>2</v>
      </c>
      <c r="J298" s="2">
        <v>0.11883725999996386</v>
      </c>
      <c r="K298" s="10">
        <v>173</v>
      </c>
      <c r="L298" s="2">
        <v>9.7802128447300588E-2</v>
      </c>
      <c r="M298" s="10">
        <f>VLOOKUP(B298,'Fam ranks'!$E$3:$H$35,4,0)</f>
        <v>15</v>
      </c>
      <c r="N298" s="2">
        <v>6.2437322999803278E-2</v>
      </c>
      <c r="O298" s="2">
        <v>9.6968653535598956E-2</v>
      </c>
      <c r="P298" s="2">
        <v>8.3347491170163157E-4</v>
      </c>
      <c r="Q298" s="2">
        <v>5.5566462088458952E-2</v>
      </c>
      <c r="R298" s="2">
        <v>8.8350542602898211E-3</v>
      </c>
      <c r="S298" s="4">
        <v>9.1112477467229258</v>
      </c>
      <c r="T298" s="10">
        <v>136</v>
      </c>
      <c r="U298" s="10">
        <v>1</v>
      </c>
      <c r="V298" s="10">
        <v>4</v>
      </c>
      <c r="W298" s="28" t="s">
        <v>66</v>
      </c>
      <c r="X298" s="12">
        <f>IF(M298&lt;=$X$1,1,0)</f>
        <v>0</v>
      </c>
      <c r="Y298" s="12">
        <f>IF(V298&lt;=Y$1,1,0)</f>
        <v>1</v>
      </c>
      <c r="Z298" s="12">
        <f>IF(U298&lt;=Z$1,1,0)</f>
        <v>1</v>
      </c>
      <c r="AA298" s="20">
        <f>IF(I298=1,0,IF(I298=2,1,1+$AA$1))</f>
        <v>1</v>
      </c>
      <c r="AB298" s="12">
        <f>IF(T298&lt;=AB$1,1,0)</f>
        <v>0</v>
      </c>
      <c r="AC298" s="20">
        <f>SUM(X298:AB298)</f>
        <v>3</v>
      </c>
    </row>
    <row r="299" spans="1:29" x14ac:dyDescent="0.25">
      <c r="A299" s="6" t="s">
        <v>51</v>
      </c>
      <c r="B299" s="6">
        <v>13021061</v>
      </c>
      <c r="C299" s="6" t="s">
        <v>52</v>
      </c>
      <c r="D299" s="6">
        <v>13001</v>
      </c>
      <c r="E299" s="6">
        <v>16</v>
      </c>
      <c r="F299" s="6">
        <v>1</v>
      </c>
      <c r="G299" s="4">
        <v>11.399993896484375</v>
      </c>
      <c r="H299" s="4">
        <v>16.899993896484375</v>
      </c>
      <c r="I299" s="1">
        <v>2</v>
      </c>
      <c r="J299" s="2">
        <v>9.767861999989691E-2</v>
      </c>
      <c r="K299" s="10">
        <v>281</v>
      </c>
      <c r="L299" s="2">
        <v>9.7802128447300588E-2</v>
      </c>
      <c r="M299" s="10">
        <f>VLOOKUP(B299,'Fam ranks'!$E$3:$H$35,4,0)</f>
        <v>15</v>
      </c>
      <c r="N299" s="2">
        <v>6.2437322999803278E-2</v>
      </c>
      <c r="O299" s="2">
        <v>9.6968653535598956E-2</v>
      </c>
      <c r="P299" s="2">
        <v>8.3347491170163157E-4</v>
      </c>
      <c r="Q299" s="2">
        <v>3.4407822088392007E-2</v>
      </c>
      <c r="R299" s="2">
        <v>5.6612582602797792E-3</v>
      </c>
      <c r="S299" s="4">
        <v>5.838235402744278</v>
      </c>
      <c r="T299" s="10">
        <v>170</v>
      </c>
      <c r="U299" s="10">
        <v>2</v>
      </c>
      <c r="V299" s="10">
        <v>6</v>
      </c>
      <c r="W299" s="28" t="s">
        <v>67</v>
      </c>
      <c r="X299" s="12">
        <f>IF(M299&lt;=$X$1,1,0)</f>
        <v>0</v>
      </c>
      <c r="Y299" s="12">
        <f>IF(V299&lt;=Y$1,1,0)</f>
        <v>0</v>
      </c>
      <c r="Z299" s="12">
        <f>IF(U299&lt;=Z$1,1,0)</f>
        <v>1</v>
      </c>
      <c r="AA299" s="20">
        <f>IF(I299=1,0,IF(I299=2,1,1+$AA$1))</f>
        <v>1</v>
      </c>
      <c r="AB299" s="12">
        <f>IF(T299&lt;=AB$1,1,0)</f>
        <v>0</v>
      </c>
      <c r="AC299" s="20">
        <f>SUM(X299:AB299)</f>
        <v>2</v>
      </c>
    </row>
    <row r="300" spans="1:29" x14ac:dyDescent="0.25">
      <c r="A300" s="6" t="s">
        <v>51</v>
      </c>
      <c r="B300" s="6">
        <v>13021061</v>
      </c>
      <c r="C300" s="6" t="s">
        <v>52</v>
      </c>
      <c r="D300" s="6">
        <v>13001</v>
      </c>
      <c r="E300" s="6">
        <v>16</v>
      </c>
      <c r="F300" s="6">
        <v>2</v>
      </c>
      <c r="G300" s="4">
        <v>10.899993896484375</v>
      </c>
      <c r="H300" s="4">
        <v>14.199996948242187</v>
      </c>
      <c r="I300" s="1">
        <v>1</v>
      </c>
      <c r="J300" s="2">
        <v>6.5936279999732506E-2</v>
      </c>
      <c r="K300" s="10">
        <v>420</v>
      </c>
      <c r="L300" s="2">
        <v>9.7802128447300588E-2</v>
      </c>
      <c r="M300" s="10">
        <f>VLOOKUP(B300,'Fam ranks'!$E$3:$H$35,4,0)</f>
        <v>15</v>
      </c>
      <c r="N300" s="2">
        <v>6.2437322999803278E-2</v>
      </c>
      <c r="O300" s="2">
        <v>9.6968653535598956E-2</v>
      </c>
      <c r="P300" s="2">
        <v>8.3347491170163157E-4</v>
      </c>
      <c r="Q300" s="2">
        <v>2.6654820882276026E-3</v>
      </c>
      <c r="R300" s="2">
        <v>8.9990726025511924E-4</v>
      </c>
      <c r="S300" s="4">
        <v>0.92803934822581291</v>
      </c>
      <c r="T300" s="10">
        <v>254</v>
      </c>
      <c r="U300" s="10">
        <v>3</v>
      </c>
      <c r="V300" s="10">
        <v>13</v>
      </c>
      <c r="W300" s="28" t="s">
        <v>11</v>
      </c>
      <c r="X300" s="12">
        <f>IF(M300&lt;=$X$1,1,0)</f>
        <v>0</v>
      </c>
      <c r="Y300" s="12">
        <f>IF(V300&lt;=Y$1,1,0)</f>
        <v>0</v>
      </c>
      <c r="Z300" s="12">
        <f>IF(U300&lt;=Z$1,1,0)</f>
        <v>0</v>
      </c>
      <c r="AA300" s="20">
        <f>IF(I300=1,0,IF(I300=2,1,1+$AA$1))</f>
        <v>0</v>
      </c>
      <c r="AB300" s="12">
        <f>IF(T300&lt;=AB$1,1,0)</f>
        <v>0</v>
      </c>
      <c r="AC300" s="20">
        <f>SUM(X300:AB300)</f>
        <v>0</v>
      </c>
    </row>
    <row r="301" spans="1:29" x14ac:dyDescent="0.25">
      <c r="A301" s="6" t="s">
        <v>51</v>
      </c>
      <c r="B301" s="6">
        <v>13021061</v>
      </c>
      <c r="C301" s="6" t="s">
        <v>52</v>
      </c>
      <c r="D301" s="6">
        <v>13001</v>
      </c>
      <c r="E301" s="6">
        <v>16</v>
      </c>
      <c r="F301" s="6">
        <v>3</v>
      </c>
      <c r="G301" s="4">
        <v>9.1999969482421875</v>
      </c>
      <c r="H301" s="4">
        <v>12.399993896484375</v>
      </c>
      <c r="I301" s="1">
        <v>1</v>
      </c>
      <c r="J301" s="2">
        <v>4.2437759999756963E-2</v>
      </c>
      <c r="K301" s="10">
        <v>491</v>
      </c>
      <c r="L301" s="2">
        <v>9.7802128447300588E-2</v>
      </c>
      <c r="M301" s="10">
        <f>VLOOKUP(B301,'Fam ranks'!$E$3:$H$35,4,0)</f>
        <v>15</v>
      </c>
      <c r="N301" s="2">
        <v>6.2437322999803278E-2</v>
      </c>
      <c r="O301" s="2">
        <v>9.6968653535598956E-2</v>
      </c>
      <c r="P301" s="2">
        <v>8.3347491170163157E-4</v>
      </c>
      <c r="Q301" s="2">
        <v>-2.083303791174794E-2</v>
      </c>
      <c r="R301" s="2">
        <v>-2.6248707397412119E-3</v>
      </c>
      <c r="S301" s="4">
        <v>-2.7069270780145196</v>
      </c>
      <c r="T301" s="10">
        <v>332</v>
      </c>
      <c r="U301" s="10">
        <v>4</v>
      </c>
      <c r="V301" s="10">
        <v>15</v>
      </c>
      <c r="W301" s="28" t="s">
        <v>11</v>
      </c>
      <c r="X301" s="12">
        <f>IF(M301&lt;=$X$1,1,0)</f>
        <v>0</v>
      </c>
      <c r="Y301" s="12">
        <f>IF(V301&lt;=Y$1,1,0)</f>
        <v>0</v>
      </c>
      <c r="Z301" s="12">
        <f>IF(U301&lt;=Z$1,1,0)</f>
        <v>0</v>
      </c>
      <c r="AA301" s="20">
        <f>IF(I301=1,0,IF(I301=2,1,1+$AA$1))</f>
        <v>0</v>
      </c>
      <c r="AB301" s="12">
        <f>IF(T301&lt;=AB$1,1,0)</f>
        <v>0</v>
      </c>
      <c r="AC301" s="20">
        <f>SUM(X301:AB301)</f>
        <v>0</v>
      </c>
    </row>
    <row r="302" spans="1:29" x14ac:dyDescent="0.25">
      <c r="A302" s="6" t="s">
        <v>51</v>
      </c>
      <c r="B302" s="6">
        <v>13021061</v>
      </c>
      <c r="C302" s="6" t="s">
        <v>52</v>
      </c>
      <c r="D302" s="6">
        <v>13001</v>
      </c>
      <c r="E302" s="6">
        <v>16</v>
      </c>
      <c r="F302" s="6">
        <v>5</v>
      </c>
      <c r="G302" s="4">
        <v>8.399993896484375</v>
      </c>
      <c r="H302" s="4">
        <v>11.799995422363281</v>
      </c>
      <c r="I302" s="1">
        <v>3</v>
      </c>
      <c r="J302" s="2">
        <v>3.5088479999558331E-2</v>
      </c>
      <c r="K302" s="10">
        <v>508</v>
      </c>
      <c r="L302" s="2">
        <v>9.7802128447300588E-2</v>
      </c>
      <c r="M302" s="10">
        <f>VLOOKUP(B302,'Fam ranks'!$E$3:$H$35,4,0)</f>
        <v>15</v>
      </c>
      <c r="N302" s="2">
        <v>6.2437322999803278E-2</v>
      </c>
      <c r="O302" s="2">
        <v>9.6968653535598956E-2</v>
      </c>
      <c r="P302" s="2">
        <v>8.3347491170163157E-4</v>
      </c>
      <c r="Q302" s="2">
        <v>-2.8182317911946572E-2</v>
      </c>
      <c r="R302" s="2">
        <v>-3.7272627397710065E-3</v>
      </c>
      <c r="S302" s="4">
        <v>-3.8437810610649144</v>
      </c>
      <c r="T302" s="10">
        <v>361</v>
      </c>
      <c r="U302" s="10">
        <v>5</v>
      </c>
      <c r="V302" s="10">
        <v>16</v>
      </c>
      <c r="W302" s="28" t="s">
        <v>11</v>
      </c>
      <c r="X302" s="12">
        <f>IF(M302&lt;=$X$1,1,0)</f>
        <v>0</v>
      </c>
      <c r="Y302" s="12">
        <f>IF(V302&lt;=Y$1,1,0)</f>
        <v>0</v>
      </c>
      <c r="Z302" s="12">
        <f>IF(U302&lt;=Z$1,1,0)</f>
        <v>0</v>
      </c>
      <c r="AA302" s="20">
        <f>IF(I302=1,0,IF(I302=2,1,1+$AA$1))</f>
        <v>1.2</v>
      </c>
      <c r="AB302" s="12">
        <f>IF(T302&lt;=AB$1,1,0)</f>
        <v>0</v>
      </c>
      <c r="AC302" s="20">
        <f>SUM(X302:AB302)</f>
        <v>1.2</v>
      </c>
    </row>
    <row r="303" spans="1:29" x14ac:dyDescent="0.25">
      <c r="A303" s="6" t="s">
        <v>51</v>
      </c>
      <c r="B303" s="6">
        <v>13021061</v>
      </c>
      <c r="C303" s="6" t="s">
        <v>52</v>
      </c>
      <c r="D303" s="6">
        <v>13001</v>
      </c>
      <c r="E303" s="6">
        <v>16</v>
      </c>
      <c r="F303" s="6">
        <v>6</v>
      </c>
      <c r="G303" s="4">
        <v>7.2999992370605469</v>
      </c>
      <c r="H303" s="4">
        <v>9.2999954223632812</v>
      </c>
      <c r="I303" s="1">
        <v>2</v>
      </c>
      <c r="J303" s="2">
        <v>1.8941309999945588E-2</v>
      </c>
      <c r="K303" s="10">
        <v>531</v>
      </c>
      <c r="L303" s="2">
        <v>9.7802128447300588E-2</v>
      </c>
      <c r="M303" s="10">
        <f>VLOOKUP(B303,'Fam ranks'!$E$3:$H$35,4,0)</f>
        <v>15</v>
      </c>
      <c r="N303" s="2">
        <v>6.2437322999803278E-2</v>
      </c>
      <c r="O303" s="2">
        <v>9.6968653535598956E-2</v>
      </c>
      <c r="P303" s="2">
        <v>8.3347491170163157E-4</v>
      </c>
      <c r="Q303" s="2">
        <v>-4.4329487911559315E-2</v>
      </c>
      <c r="R303" s="2">
        <v>-6.1493382397129186E-3</v>
      </c>
      <c r="S303" s="4">
        <v>-6.3415732976589023</v>
      </c>
      <c r="T303" s="10">
        <v>410</v>
      </c>
      <c r="U303" s="10">
        <v>6</v>
      </c>
      <c r="V303" s="10">
        <v>18</v>
      </c>
      <c r="W303" s="28" t="s">
        <v>11</v>
      </c>
      <c r="X303" s="12">
        <f>IF(M303&lt;=$X$1,1,0)</f>
        <v>0</v>
      </c>
      <c r="Y303" s="12">
        <f>IF(V303&lt;=Y$1,1,0)</f>
        <v>0</v>
      </c>
      <c r="Z303" s="12">
        <f>IF(U303&lt;=Z$1,1,0)</f>
        <v>0</v>
      </c>
      <c r="AA303" s="20">
        <f>IF(I303=1,0,IF(I303=2,1,1+$AA$1))</f>
        <v>1</v>
      </c>
      <c r="AB303" s="12">
        <f>IF(T303&lt;=AB$1,1,0)</f>
        <v>0</v>
      </c>
      <c r="AC303" s="20">
        <f>SUM(X303:AB303)</f>
        <v>1</v>
      </c>
    </row>
    <row r="304" spans="1:29" x14ac:dyDescent="0.25">
      <c r="A304" s="6" t="s">
        <v>16</v>
      </c>
      <c r="B304" s="6">
        <v>13027771</v>
      </c>
      <c r="C304" s="6" t="s">
        <v>17</v>
      </c>
      <c r="D304" s="6">
        <v>13001</v>
      </c>
      <c r="E304" s="6">
        <v>16</v>
      </c>
      <c r="F304" s="6">
        <v>5</v>
      </c>
      <c r="G304" s="4">
        <v>8.899993896484375</v>
      </c>
      <c r="H304" s="4">
        <v>14.399993896484375</v>
      </c>
      <c r="I304" s="1">
        <v>1</v>
      </c>
      <c r="J304" s="2">
        <v>5.5365119999805756E-2</v>
      </c>
      <c r="K304" s="10">
        <v>454</v>
      </c>
      <c r="L304" s="2">
        <v>9.3022092243769838E-2</v>
      </c>
      <c r="M304" s="10">
        <f>VLOOKUP(B304,'Fam ranks'!$E$3:$H$35,4,0)</f>
        <v>21</v>
      </c>
      <c r="N304" s="2">
        <v>6.2437322999803278E-2</v>
      </c>
      <c r="O304" s="2">
        <v>9.6968653535598956E-2</v>
      </c>
      <c r="P304" s="2">
        <v>-3.9465612918291176E-3</v>
      </c>
      <c r="Q304" s="2">
        <v>-3.1256417081684112E-3</v>
      </c>
      <c r="R304" s="2">
        <v>-2.836783031322732E-3</v>
      </c>
      <c r="S304" s="4">
        <v>-2.9254639802555342</v>
      </c>
      <c r="T304" s="10">
        <v>338</v>
      </c>
      <c r="U304" s="10">
        <v>1</v>
      </c>
      <c r="V304" s="10">
        <v>15</v>
      </c>
      <c r="W304" s="28" t="s">
        <v>11</v>
      </c>
      <c r="X304" s="12">
        <f>IF(M304&lt;=$X$1,1,0)</f>
        <v>0</v>
      </c>
      <c r="Y304" s="12">
        <f>IF(V304&lt;=Y$1,1,0)</f>
        <v>0</v>
      </c>
      <c r="Z304" s="12">
        <f>IF(U304&lt;=Z$1,1,0)</f>
        <v>1</v>
      </c>
      <c r="AA304" s="20">
        <f>IF(I304=1,0,IF(I304=2,1,1+$AA$1))</f>
        <v>0</v>
      </c>
      <c r="AB304" s="12">
        <f>IF(T304&lt;=AB$1,1,0)</f>
        <v>0</v>
      </c>
      <c r="AC304" s="20">
        <f>SUM(X304:AB304)</f>
        <v>1</v>
      </c>
    </row>
    <row r="305" spans="1:29" x14ac:dyDescent="0.25">
      <c r="A305" s="6" t="s">
        <v>16</v>
      </c>
      <c r="B305" s="6">
        <v>13027771</v>
      </c>
      <c r="C305" s="6" t="s">
        <v>17</v>
      </c>
      <c r="D305" s="6">
        <v>13001</v>
      </c>
      <c r="E305" s="6">
        <v>16</v>
      </c>
      <c r="F305" s="6">
        <v>6</v>
      </c>
      <c r="G305" s="4">
        <v>8</v>
      </c>
      <c r="H305" s="4">
        <v>14.799995422363281</v>
      </c>
      <c r="I305" s="1">
        <v>2</v>
      </c>
      <c r="J305" s="2">
        <v>5.2569599999969796E-2</v>
      </c>
      <c r="K305" s="10">
        <v>464</v>
      </c>
      <c r="L305" s="2">
        <v>9.3022092243769838E-2</v>
      </c>
      <c r="M305" s="10">
        <f>VLOOKUP(B305,'Fam ranks'!$E$3:$H$35,4,0)</f>
        <v>21</v>
      </c>
      <c r="N305" s="2">
        <v>6.2437322999803278E-2</v>
      </c>
      <c r="O305" s="2">
        <v>9.6968653535598956E-2</v>
      </c>
      <c r="P305" s="2">
        <v>-3.9465612918291176E-3</v>
      </c>
      <c r="Q305" s="2">
        <v>-5.9211617080043716E-3</v>
      </c>
      <c r="R305" s="2">
        <v>-3.2561110312981259E-3</v>
      </c>
      <c r="S305" s="4">
        <v>-3.3579006334276347</v>
      </c>
      <c r="T305" s="10">
        <v>349</v>
      </c>
      <c r="U305" s="10">
        <v>2</v>
      </c>
      <c r="V305" s="10">
        <v>18</v>
      </c>
      <c r="W305" s="28" t="s">
        <v>11</v>
      </c>
      <c r="X305" s="12">
        <f>IF(M305&lt;=$X$1,1,0)</f>
        <v>0</v>
      </c>
      <c r="Y305" s="12">
        <f>IF(V305&lt;=Y$1,1,0)</f>
        <v>0</v>
      </c>
      <c r="Z305" s="12">
        <f>IF(U305&lt;=Z$1,1,0)</f>
        <v>1</v>
      </c>
      <c r="AA305" s="20">
        <f>IF(I305=1,0,IF(I305=2,1,1+$AA$1))</f>
        <v>1</v>
      </c>
      <c r="AB305" s="12">
        <f>IF(T305&lt;=AB$1,1,0)</f>
        <v>0</v>
      </c>
      <c r="AC305" s="20">
        <f>SUM(X305:AB305)</f>
        <v>2</v>
      </c>
    </row>
    <row r="306" spans="1:29" x14ac:dyDescent="0.25">
      <c r="A306" s="6" t="s">
        <v>16</v>
      </c>
      <c r="B306" s="6">
        <v>13027771</v>
      </c>
      <c r="C306" s="6" t="s">
        <v>17</v>
      </c>
      <c r="D306" s="6">
        <v>13001</v>
      </c>
      <c r="E306" s="6">
        <v>16</v>
      </c>
      <c r="F306" s="6">
        <v>4</v>
      </c>
      <c r="G306" s="4">
        <v>7.5</v>
      </c>
      <c r="H306" s="4">
        <v>12.799995422363281</v>
      </c>
      <c r="I306" s="1">
        <v>1</v>
      </c>
      <c r="J306" s="2">
        <v>3.6863999999695807E-2</v>
      </c>
      <c r="K306" s="10">
        <v>505</v>
      </c>
      <c r="L306" s="2">
        <v>9.3022092243769838E-2</v>
      </c>
      <c r="M306" s="10">
        <f>VLOOKUP(B306,'Fam ranks'!$E$3:$H$35,4,0)</f>
        <v>21</v>
      </c>
      <c r="N306" s="2">
        <v>6.2437322999803278E-2</v>
      </c>
      <c r="O306" s="2">
        <v>9.6968653535598956E-2</v>
      </c>
      <c r="P306" s="2">
        <v>-3.9465612918291176E-3</v>
      </c>
      <c r="Q306" s="2">
        <v>-2.1626761708278361E-2</v>
      </c>
      <c r="R306" s="2">
        <v>-5.6119510313392242E-3</v>
      </c>
      <c r="S306" s="4">
        <v>-5.7873867757470459</v>
      </c>
      <c r="T306" s="10">
        <v>396</v>
      </c>
      <c r="U306" s="10">
        <v>3</v>
      </c>
      <c r="V306" s="10">
        <v>21</v>
      </c>
      <c r="W306" s="28" t="s">
        <v>11</v>
      </c>
      <c r="X306" s="12">
        <f>IF(M306&lt;=$X$1,1,0)</f>
        <v>0</v>
      </c>
      <c r="Y306" s="12">
        <f>IF(V306&lt;=Y$1,1,0)</f>
        <v>0</v>
      </c>
      <c r="Z306" s="12">
        <f>IF(U306&lt;=Z$1,1,0)</f>
        <v>0</v>
      </c>
      <c r="AA306" s="20">
        <f>IF(I306=1,0,IF(I306=2,1,1+$AA$1))</f>
        <v>0</v>
      </c>
      <c r="AB306" s="12">
        <f>IF(T306&lt;=AB$1,1,0)</f>
        <v>0</v>
      </c>
      <c r="AC306" s="20">
        <f>SUM(X306:AB306)</f>
        <v>0</v>
      </c>
    </row>
    <row r="307" spans="1:29" x14ac:dyDescent="0.25">
      <c r="A307" s="6" t="s">
        <v>16</v>
      </c>
      <c r="B307" s="6">
        <v>13027771</v>
      </c>
      <c r="C307" s="6" t="s">
        <v>17</v>
      </c>
      <c r="D307" s="6">
        <v>13001</v>
      </c>
      <c r="E307" s="6">
        <v>16</v>
      </c>
      <c r="F307" s="6">
        <v>3</v>
      </c>
      <c r="G307" s="4">
        <v>8</v>
      </c>
      <c r="H307" s="4">
        <v>9.6999969482421875</v>
      </c>
      <c r="I307" s="1">
        <v>1</v>
      </c>
      <c r="J307" s="2">
        <v>2.2581599999966784E-2</v>
      </c>
      <c r="K307" s="10">
        <v>524</v>
      </c>
      <c r="L307" s="2">
        <v>9.3022092243769838E-2</v>
      </c>
      <c r="M307" s="10">
        <f>VLOOKUP(B307,'Fam ranks'!$E$3:$H$35,4,0)</f>
        <v>21</v>
      </c>
      <c r="N307" s="2">
        <v>6.2437322999803278E-2</v>
      </c>
      <c r="O307" s="2">
        <v>9.6968653535598956E-2</v>
      </c>
      <c r="P307" s="2">
        <v>-3.9465612918291176E-3</v>
      </c>
      <c r="Q307" s="2">
        <v>-3.5909161708007384E-2</v>
      </c>
      <c r="R307" s="2">
        <v>-7.7543110312985782E-3</v>
      </c>
      <c r="S307" s="4">
        <v>-7.9967192990380447</v>
      </c>
      <c r="T307" s="10">
        <v>437</v>
      </c>
      <c r="U307" s="10">
        <v>4</v>
      </c>
      <c r="V307" s="10">
        <v>25</v>
      </c>
      <c r="W307" s="28" t="s">
        <v>11</v>
      </c>
      <c r="X307" s="12">
        <f>IF(M307&lt;=$X$1,1,0)</f>
        <v>0</v>
      </c>
      <c r="Y307" s="12">
        <f>IF(V307&lt;=Y$1,1,0)</f>
        <v>0</v>
      </c>
      <c r="Z307" s="12">
        <f>IF(U307&lt;=Z$1,1,0)</f>
        <v>0</v>
      </c>
      <c r="AA307" s="20">
        <f>IF(I307=1,0,IF(I307=2,1,1+$AA$1))</f>
        <v>0</v>
      </c>
      <c r="AB307" s="12">
        <f>IF(T307&lt;=AB$1,1,0)</f>
        <v>0</v>
      </c>
      <c r="AC307" s="20">
        <f>SUM(X307:AB307)</f>
        <v>0</v>
      </c>
    </row>
    <row r="308" spans="1:29" x14ac:dyDescent="0.25">
      <c r="A308" s="6" t="s">
        <v>34</v>
      </c>
      <c r="B308" s="6">
        <v>13028061</v>
      </c>
      <c r="C308" s="6" t="s">
        <v>11</v>
      </c>
      <c r="D308" s="6">
        <v>13001</v>
      </c>
      <c r="E308" s="6">
        <v>16</v>
      </c>
      <c r="F308" s="6">
        <v>1</v>
      </c>
      <c r="G308" s="4">
        <v>10.199996948242187</v>
      </c>
      <c r="H308" s="4">
        <v>13.5</v>
      </c>
      <c r="I308" s="1">
        <v>2</v>
      </c>
      <c r="J308" s="2">
        <v>5.5768499999885535E-2</v>
      </c>
      <c r="K308" s="10">
        <v>453</v>
      </c>
      <c r="L308" s="2">
        <v>9.1156408198908564E-2</v>
      </c>
      <c r="M308" s="10">
        <f>VLOOKUP(B308,'Fam ranks'!$E$3:$H$35,4,0)</f>
        <v>24</v>
      </c>
      <c r="N308" s="2">
        <v>6.2437322999803278E-2</v>
      </c>
      <c r="O308" s="2">
        <v>9.6968653535598956E-2</v>
      </c>
      <c r="P308" s="2">
        <v>-5.8122453366903915E-3</v>
      </c>
      <c r="Q308" s="2">
        <v>-8.565776632273453E-4</v>
      </c>
      <c r="R308" s="2">
        <v>-3.6158338514983364E-3</v>
      </c>
      <c r="S308" s="4">
        <v>-3.7288687835300278</v>
      </c>
      <c r="T308" s="10">
        <v>356</v>
      </c>
      <c r="U308" s="10">
        <v>1</v>
      </c>
      <c r="V308" s="10">
        <v>5</v>
      </c>
      <c r="W308" s="28" t="s">
        <v>11</v>
      </c>
      <c r="X308" s="12">
        <f>IF(M308&lt;=$X$1,1,0)</f>
        <v>0</v>
      </c>
      <c r="Y308" s="12">
        <f>IF(V308&lt;=Y$1,1,0)</f>
        <v>1</v>
      </c>
      <c r="Z308" s="12">
        <f>IF(U308&lt;=Z$1,1,0)</f>
        <v>1</v>
      </c>
      <c r="AA308" s="20">
        <f>IF(I308=1,0,IF(I308=2,1,1+$AA$1))</f>
        <v>1</v>
      </c>
      <c r="AB308" s="12">
        <f>IF(T308&lt;=AB$1,1,0)</f>
        <v>0</v>
      </c>
      <c r="AC308" s="20">
        <f>SUM(X308:AB308)</f>
        <v>3</v>
      </c>
    </row>
    <row r="309" spans="1:29" x14ac:dyDescent="0.25">
      <c r="A309" s="6" t="s">
        <v>34</v>
      </c>
      <c r="B309" s="6">
        <v>13028061</v>
      </c>
      <c r="C309" s="6" t="s">
        <v>11</v>
      </c>
      <c r="D309" s="6">
        <v>13001</v>
      </c>
      <c r="E309" s="6">
        <v>16</v>
      </c>
      <c r="F309" s="6">
        <v>6</v>
      </c>
      <c r="G309" s="4">
        <v>8.0999984741210937</v>
      </c>
      <c r="H309" s="4">
        <v>14.199996948242187</v>
      </c>
      <c r="I309" s="1">
        <v>1</v>
      </c>
      <c r="J309" s="2">
        <v>4.8998519999713608E-2</v>
      </c>
      <c r="K309" s="10">
        <v>476</v>
      </c>
      <c r="L309" s="2">
        <v>9.1156408198908564E-2</v>
      </c>
      <c r="M309" s="10">
        <f>VLOOKUP(B309,'Fam ranks'!$E$3:$H$35,4,0)</f>
        <v>24</v>
      </c>
      <c r="N309" s="2">
        <v>6.2437322999803278E-2</v>
      </c>
      <c r="O309" s="2">
        <v>9.6968653535598956E-2</v>
      </c>
      <c r="P309" s="2">
        <v>-5.8122453366903915E-3</v>
      </c>
      <c r="Q309" s="2">
        <v>-7.6265576633992721E-3</v>
      </c>
      <c r="R309" s="2">
        <v>-4.6313308515241259E-3</v>
      </c>
      <c r="S309" s="4">
        <v>-4.7761113335701628</v>
      </c>
      <c r="T309" s="10">
        <v>381</v>
      </c>
      <c r="U309" s="10">
        <v>2</v>
      </c>
      <c r="V309" s="10">
        <v>7</v>
      </c>
      <c r="W309" s="28" t="s">
        <v>11</v>
      </c>
      <c r="X309" s="12">
        <f>IF(M309&lt;=$X$1,1,0)</f>
        <v>0</v>
      </c>
      <c r="Y309" s="12">
        <f>IF(V309&lt;=Y$1,1,0)</f>
        <v>0</v>
      </c>
      <c r="Z309" s="12">
        <f>IF(U309&lt;=Z$1,1,0)</f>
        <v>1</v>
      </c>
      <c r="AA309" s="20">
        <f>IF(I309=1,0,IF(I309=2,1,1+$AA$1))</f>
        <v>0</v>
      </c>
      <c r="AB309" s="12">
        <f>IF(T309&lt;=AB$1,1,0)</f>
        <v>0</v>
      </c>
      <c r="AC309" s="20">
        <f>SUM(X309:AB309)</f>
        <v>1</v>
      </c>
    </row>
    <row r="310" spans="1:29" x14ac:dyDescent="0.25">
      <c r="A310" s="6" t="s">
        <v>34</v>
      </c>
      <c r="B310" s="6">
        <v>13028061</v>
      </c>
      <c r="C310" s="6" t="s">
        <v>11</v>
      </c>
      <c r="D310" s="6">
        <v>13001</v>
      </c>
      <c r="E310" s="6">
        <v>16</v>
      </c>
      <c r="F310" s="6">
        <v>3</v>
      </c>
      <c r="G310" s="4">
        <v>6.5999984741210938</v>
      </c>
      <c r="H310" s="4">
        <v>9.2999954223632812</v>
      </c>
      <c r="I310" s="1">
        <v>2</v>
      </c>
      <c r="J310" s="2">
        <v>1.7125019999866709E-2</v>
      </c>
      <c r="K310" s="10">
        <v>535</v>
      </c>
      <c r="L310" s="2">
        <v>9.1156408198908564E-2</v>
      </c>
      <c r="M310" s="10">
        <f>VLOOKUP(B310,'Fam ranks'!$E$3:$H$35,4,0)</f>
        <v>24</v>
      </c>
      <c r="N310" s="2">
        <v>6.2437322999803278E-2</v>
      </c>
      <c r="O310" s="2">
        <v>9.6968653535598956E-2</v>
      </c>
      <c r="P310" s="2">
        <v>-5.8122453366903915E-3</v>
      </c>
      <c r="Q310" s="2">
        <v>-3.9500057663246171E-2</v>
      </c>
      <c r="R310" s="2">
        <v>-9.4123558515011602E-3</v>
      </c>
      <c r="S310" s="4">
        <v>-9.7065964188578882</v>
      </c>
      <c r="T310" s="10">
        <v>459</v>
      </c>
      <c r="U310" s="10">
        <v>3</v>
      </c>
      <c r="V310" s="10">
        <v>10</v>
      </c>
      <c r="W310" s="28" t="s">
        <v>11</v>
      </c>
      <c r="X310" s="12">
        <f>IF(M310&lt;=$X$1,1,0)</f>
        <v>0</v>
      </c>
      <c r="Y310" s="12">
        <f>IF(V310&lt;=Y$1,1,0)</f>
        <v>0</v>
      </c>
      <c r="Z310" s="12">
        <f>IF(U310&lt;=Z$1,1,0)</f>
        <v>0</v>
      </c>
      <c r="AA310" s="20">
        <f>IF(I310=1,0,IF(I310=2,1,1+$AA$1))</f>
        <v>1</v>
      </c>
      <c r="AB310" s="12">
        <f>IF(T310&lt;=AB$1,1,0)</f>
        <v>0</v>
      </c>
      <c r="AC310" s="20">
        <f>SUM(X310:AB310)</f>
        <v>1</v>
      </c>
    </row>
    <row r="311" spans="1:29" x14ac:dyDescent="0.25">
      <c r="A311" s="6" t="s">
        <v>31</v>
      </c>
      <c r="B311" s="6">
        <v>13077601</v>
      </c>
      <c r="C311" s="6" t="s">
        <v>11</v>
      </c>
      <c r="D311" s="6">
        <v>13001</v>
      </c>
      <c r="E311" s="6">
        <v>16</v>
      </c>
      <c r="F311" s="6">
        <v>2</v>
      </c>
      <c r="G311" s="4">
        <v>10.5</v>
      </c>
      <c r="H311" s="4">
        <v>18.199996948242187</v>
      </c>
      <c r="I311" s="1">
        <v>1</v>
      </c>
      <c r="J311" s="2">
        <v>0.10434059999988676</v>
      </c>
      <c r="K311" s="10">
        <v>236</v>
      </c>
      <c r="L311" s="2">
        <v>0.12108554345769552</v>
      </c>
      <c r="M311" s="10">
        <f>VLOOKUP(B311,'Fam ranks'!$E$3:$H$35,4,0)</f>
        <v>5</v>
      </c>
      <c r="N311" s="2">
        <v>6.2437322999803278E-2</v>
      </c>
      <c r="O311" s="2">
        <v>9.6968653535598956E-2</v>
      </c>
      <c r="P311" s="2">
        <v>2.4116889922096568E-2</v>
      </c>
      <c r="Q311" s="2">
        <v>1.7786387077986923E-2</v>
      </c>
      <c r="R311" s="2">
        <v>1.7138092014955978E-2</v>
      </c>
      <c r="S311" s="4">
        <v>17.673847568342563</v>
      </c>
      <c r="T311" s="10">
        <v>44</v>
      </c>
      <c r="U311" s="10">
        <v>1</v>
      </c>
      <c r="V311" s="10">
        <v>5</v>
      </c>
      <c r="W311" s="28" t="s">
        <v>64</v>
      </c>
      <c r="X311" s="12">
        <f>IF(M311&lt;=$X$1,1,0)</f>
        <v>1</v>
      </c>
      <c r="Y311" s="12">
        <f>IF(V311&lt;=Y$1,1,0)</f>
        <v>1</v>
      </c>
      <c r="Z311" s="12">
        <f>IF(U311&lt;=Z$1,1,0)</f>
        <v>1</v>
      </c>
      <c r="AA311" s="20">
        <f>IF(I311=1,0,IF(I311=2,1,1+$AA$1))</f>
        <v>0</v>
      </c>
      <c r="AB311" s="12">
        <f>IF(T311&lt;=AB$1,1,0)</f>
        <v>1</v>
      </c>
      <c r="AC311" s="20">
        <f>SUM(X311:AB311)</f>
        <v>4</v>
      </c>
    </row>
    <row r="312" spans="1:29" x14ac:dyDescent="0.25">
      <c r="A312" s="6" t="s">
        <v>31</v>
      </c>
      <c r="B312" s="6">
        <v>13077601</v>
      </c>
      <c r="C312" s="6" t="s">
        <v>11</v>
      </c>
      <c r="D312" s="6">
        <v>13001</v>
      </c>
      <c r="E312" s="6">
        <v>16</v>
      </c>
      <c r="F312" s="6">
        <v>6</v>
      </c>
      <c r="G312" s="4">
        <v>11</v>
      </c>
      <c r="H312" s="4">
        <v>17.599990844726562</v>
      </c>
      <c r="I312" s="1">
        <v>2</v>
      </c>
      <c r="J312" s="2">
        <v>0.10222079999948619</v>
      </c>
      <c r="K312" s="10">
        <v>247</v>
      </c>
      <c r="L312" s="2">
        <v>0.12108554345769552</v>
      </c>
      <c r="M312" s="10">
        <f>VLOOKUP(B312,'Fam ranks'!$E$3:$H$35,4,0)</f>
        <v>5</v>
      </c>
      <c r="N312" s="2">
        <v>6.2437322999803278E-2</v>
      </c>
      <c r="O312" s="2">
        <v>9.6968653535598956E-2</v>
      </c>
      <c r="P312" s="2">
        <v>2.4116889922096568E-2</v>
      </c>
      <c r="Q312" s="2">
        <v>1.566658707758635E-2</v>
      </c>
      <c r="R312" s="2">
        <v>1.6820122014895893E-2</v>
      </c>
      <c r="S312" s="4">
        <v>17.345937477332217</v>
      </c>
      <c r="T312" s="10">
        <v>48</v>
      </c>
      <c r="U312" s="10">
        <v>2</v>
      </c>
      <c r="V312" s="10">
        <v>7</v>
      </c>
      <c r="W312" s="28" t="s">
        <v>64</v>
      </c>
      <c r="X312" s="12">
        <f>IF(M312&lt;=$X$1,1,0)</f>
        <v>1</v>
      </c>
      <c r="Y312" s="12">
        <f>IF(V312&lt;=Y$1,1,0)</f>
        <v>0</v>
      </c>
      <c r="Z312" s="12">
        <f>IF(U312&lt;=Z$1,1,0)</f>
        <v>1</v>
      </c>
      <c r="AA312" s="20">
        <f>IF(I312=1,0,IF(I312=2,1,1+$AA$1))</f>
        <v>1</v>
      </c>
      <c r="AB312" s="12">
        <f>IF(T312&lt;=AB$1,1,0)</f>
        <v>1</v>
      </c>
      <c r="AC312" s="20">
        <f>SUM(X312:AB312)</f>
        <v>4</v>
      </c>
    </row>
    <row r="313" spans="1:29" x14ac:dyDescent="0.25">
      <c r="A313" s="6" t="s">
        <v>31</v>
      </c>
      <c r="B313" s="6">
        <v>13077601</v>
      </c>
      <c r="C313" s="6" t="s">
        <v>11</v>
      </c>
      <c r="D313" s="6">
        <v>13001</v>
      </c>
      <c r="E313" s="6">
        <v>16</v>
      </c>
      <c r="F313" s="6">
        <v>1</v>
      </c>
      <c r="G313" s="4">
        <v>10.399993896484375</v>
      </c>
      <c r="H313" s="4">
        <v>17</v>
      </c>
      <c r="I313" s="1">
        <v>2</v>
      </c>
      <c r="J313" s="2">
        <v>9.016799999972136E-2</v>
      </c>
      <c r="K313" s="10">
        <v>311</v>
      </c>
      <c r="L313" s="2">
        <v>0.12108554345769552</v>
      </c>
      <c r="M313" s="10">
        <f>VLOOKUP(B313,'Fam ranks'!$E$3:$H$35,4,0)</f>
        <v>5</v>
      </c>
      <c r="N313" s="2">
        <v>6.2437322999803278E-2</v>
      </c>
      <c r="O313" s="2">
        <v>9.6968653535598956E-2</v>
      </c>
      <c r="P313" s="2">
        <v>2.4116889922096568E-2</v>
      </c>
      <c r="Q313" s="2">
        <v>3.6137870778215203E-3</v>
      </c>
      <c r="R313" s="2">
        <v>1.501220201493117E-2</v>
      </c>
      <c r="S313" s="4">
        <v>15.481499915248298</v>
      </c>
      <c r="T313" s="10">
        <v>59</v>
      </c>
      <c r="U313" s="10">
        <v>3</v>
      </c>
      <c r="V313" s="10">
        <v>9</v>
      </c>
      <c r="W313" s="28" t="s">
        <v>65</v>
      </c>
      <c r="X313" s="12">
        <f>IF(M313&lt;=$X$1,1,0)</f>
        <v>1</v>
      </c>
      <c r="Y313" s="12">
        <f>IF(V313&lt;=Y$1,1,0)</f>
        <v>0</v>
      </c>
      <c r="Z313" s="12">
        <f>IF(U313&lt;=Z$1,1,0)</f>
        <v>0</v>
      </c>
      <c r="AA313" s="20">
        <f>IF(I313=1,0,IF(I313=2,1,1+$AA$1))</f>
        <v>1</v>
      </c>
      <c r="AB313" s="12">
        <f>IF(T313&lt;=AB$1,1,0)</f>
        <v>1</v>
      </c>
      <c r="AC313" s="20">
        <f>SUM(X313:AB313)</f>
        <v>3</v>
      </c>
    </row>
    <row r="314" spans="1:29" x14ac:dyDescent="0.25">
      <c r="A314" s="6" t="s">
        <v>31</v>
      </c>
      <c r="B314" s="6">
        <v>13077601</v>
      </c>
      <c r="C314" s="6" t="s">
        <v>11</v>
      </c>
      <c r="D314" s="6">
        <v>13001</v>
      </c>
      <c r="E314" s="6">
        <v>16</v>
      </c>
      <c r="F314" s="6">
        <v>3</v>
      </c>
      <c r="G314" s="4">
        <v>10</v>
      </c>
      <c r="H314" s="4">
        <v>16</v>
      </c>
      <c r="I314" s="1">
        <v>1</v>
      </c>
      <c r="J314" s="2">
        <v>7.6799999999821011E-2</v>
      </c>
      <c r="K314" s="10">
        <v>371</v>
      </c>
      <c r="L314" s="2">
        <v>0.12108554345769552</v>
      </c>
      <c r="M314" s="10">
        <f>VLOOKUP(B314,'Fam ranks'!$E$3:$H$35,4,0)</f>
        <v>5</v>
      </c>
      <c r="N314" s="2">
        <v>6.2437322999803278E-2</v>
      </c>
      <c r="O314" s="2">
        <v>9.6968653535598956E-2</v>
      </c>
      <c r="P314" s="2">
        <v>2.4116889922096568E-2</v>
      </c>
      <c r="Q314" s="2">
        <v>-9.7542129220788282E-3</v>
      </c>
      <c r="R314" s="2">
        <v>1.3007002014946117E-2</v>
      </c>
      <c r="S314" s="4">
        <v>13.413615163967405</v>
      </c>
      <c r="T314" s="10">
        <v>83</v>
      </c>
      <c r="U314" s="10">
        <v>4</v>
      </c>
      <c r="V314" s="10">
        <v>11</v>
      </c>
      <c r="W314" s="28" t="s">
        <v>65</v>
      </c>
      <c r="X314" s="12">
        <f>IF(M314&lt;=$X$1,1,0)</f>
        <v>1</v>
      </c>
      <c r="Y314" s="12">
        <f>IF(V314&lt;=Y$1,1,0)</f>
        <v>0</v>
      </c>
      <c r="Z314" s="12">
        <f>IF(U314&lt;=Z$1,1,0)</f>
        <v>0</v>
      </c>
      <c r="AA314" s="20">
        <f>IF(I314=1,0,IF(I314=2,1,1+$AA$1))</f>
        <v>0</v>
      </c>
      <c r="AB314" s="12">
        <f>IF(T314&lt;=AB$1,1,0)</f>
        <v>1</v>
      </c>
      <c r="AC314" s="20">
        <f>SUM(X314:AB314)</f>
        <v>2</v>
      </c>
    </row>
    <row r="315" spans="1:29" x14ac:dyDescent="0.25">
      <c r="A315" s="6" t="s">
        <v>31</v>
      </c>
      <c r="B315" s="6">
        <v>13077601</v>
      </c>
      <c r="C315" s="6" t="s">
        <v>11</v>
      </c>
      <c r="D315" s="6">
        <v>13001</v>
      </c>
      <c r="E315" s="6">
        <v>16</v>
      </c>
      <c r="F315" s="6">
        <v>4</v>
      </c>
      <c r="G315" s="4">
        <v>9.899993896484375</v>
      </c>
      <c r="H315" s="4">
        <v>14</v>
      </c>
      <c r="I315" s="1">
        <v>3</v>
      </c>
      <c r="J315" s="2">
        <v>5.8211999999912223E-2</v>
      </c>
      <c r="K315" s="10">
        <v>444</v>
      </c>
      <c r="L315" s="2">
        <v>0.12108554345769552</v>
      </c>
      <c r="M315" s="10">
        <f>VLOOKUP(B315,'Fam ranks'!$E$3:$H$35,4,0)</f>
        <v>5</v>
      </c>
      <c r="N315" s="2">
        <v>6.2437322999803278E-2</v>
      </c>
      <c r="O315" s="2">
        <v>9.6968653535598956E-2</v>
      </c>
      <c r="P315" s="2">
        <v>2.4116889922096568E-2</v>
      </c>
      <c r="Q315" s="2">
        <v>-2.8342212921987617E-2</v>
      </c>
      <c r="R315" s="2">
        <v>1.02188020149598E-2</v>
      </c>
      <c r="S315" s="4">
        <v>10.538252973893561</v>
      </c>
      <c r="T315" s="10">
        <v>116</v>
      </c>
      <c r="U315" s="10">
        <v>5</v>
      </c>
      <c r="V315" s="10">
        <v>15</v>
      </c>
      <c r="W315" s="28" t="s">
        <v>66</v>
      </c>
      <c r="X315" s="12">
        <f>IF(M315&lt;=$X$1,1,0)</f>
        <v>1</v>
      </c>
      <c r="Y315" s="12">
        <f>IF(V315&lt;=Y$1,1,0)</f>
        <v>0</v>
      </c>
      <c r="Z315" s="12">
        <f>IF(U315&lt;=Z$1,1,0)</f>
        <v>0</v>
      </c>
      <c r="AA315" s="20">
        <f>IF(I315=1,0,IF(I315=2,1,1+$AA$1))</f>
        <v>1.2</v>
      </c>
      <c r="AB315" s="12">
        <f>IF(T315&lt;=AB$1,1,0)</f>
        <v>0</v>
      </c>
      <c r="AC315" s="20">
        <f>SUM(X315:AB315)</f>
        <v>2.2000000000000002</v>
      </c>
    </row>
    <row r="316" spans="1:29" x14ac:dyDescent="0.25">
      <c r="A316" s="6" t="s">
        <v>20</v>
      </c>
      <c r="B316" s="6">
        <v>998</v>
      </c>
      <c r="C316" s="6" t="s">
        <v>11</v>
      </c>
      <c r="D316" s="6">
        <v>98</v>
      </c>
      <c r="E316" s="6">
        <v>17</v>
      </c>
      <c r="F316" s="6">
        <v>4</v>
      </c>
      <c r="G316" s="4">
        <v>11.399993896484375</v>
      </c>
      <c r="H316" s="4">
        <v>21</v>
      </c>
      <c r="I316" s="1">
        <v>2</v>
      </c>
      <c r="J316" s="2">
        <v>0.15082199999960721</v>
      </c>
      <c r="K316" s="10">
        <v>75</v>
      </c>
      <c r="L316" s="2">
        <v>6.5476370204997289E-2</v>
      </c>
      <c r="M316" s="10">
        <f>VLOOKUP(B316,'Fam ranks'!$E$3:$H$35,4,0)</f>
        <v>31</v>
      </c>
      <c r="N316" s="2">
        <v>8.5307449199553964E-2</v>
      </c>
      <c r="O316" s="2">
        <v>9.6968653535598956E-2</v>
      </c>
      <c r="P316" s="2">
        <v>-3.1492283330601667E-2</v>
      </c>
      <c r="Q316" s="2">
        <v>9.7006834130654918E-2</v>
      </c>
      <c r="R316" s="2">
        <v>-4.3443448787627639E-3</v>
      </c>
      <c r="S316" s="4">
        <v>-4.4801538645350742</v>
      </c>
      <c r="T316" s="10">
        <v>376</v>
      </c>
      <c r="U316" s="10">
        <v>1</v>
      </c>
      <c r="V316" s="10">
        <v>1</v>
      </c>
      <c r="W316" s="28" t="s">
        <v>11</v>
      </c>
      <c r="X316" s="12">
        <f>IF(M316&lt;=$X$1,1,0)</f>
        <v>0</v>
      </c>
      <c r="Y316" s="12">
        <f>IF(V316&lt;=Y$1,1,0)</f>
        <v>1</v>
      </c>
      <c r="Z316" s="12">
        <f>IF(U316&lt;=Z$1,1,0)</f>
        <v>1</v>
      </c>
      <c r="AA316" s="20">
        <f>IF(I316=1,0,IF(I316=2,1,1+$AA$1))</f>
        <v>1</v>
      </c>
      <c r="AB316" s="12">
        <f>IF(T316&lt;=AB$1,1,0)</f>
        <v>0</v>
      </c>
      <c r="AC316" s="20">
        <f>SUM(X316:AB316)</f>
        <v>3</v>
      </c>
    </row>
    <row r="317" spans="1:29" x14ac:dyDescent="0.25">
      <c r="A317" s="6" t="s">
        <v>20</v>
      </c>
      <c r="B317" s="6">
        <v>998</v>
      </c>
      <c r="C317" s="6" t="s">
        <v>11</v>
      </c>
      <c r="D317" s="6">
        <v>98</v>
      </c>
      <c r="E317" s="6">
        <v>17</v>
      </c>
      <c r="F317" s="6">
        <v>6</v>
      </c>
      <c r="G317" s="4">
        <v>10.699996948242188</v>
      </c>
      <c r="H317" s="4">
        <v>17</v>
      </c>
      <c r="I317" s="1">
        <v>2</v>
      </c>
      <c r="J317" s="2">
        <v>9.276899999986199E-2</v>
      </c>
      <c r="K317" s="10">
        <v>297</v>
      </c>
      <c r="L317" s="2">
        <v>6.5476370204997289E-2</v>
      </c>
      <c r="M317" s="10">
        <f>VLOOKUP(B317,'Fam ranks'!$E$3:$H$35,4,0)</f>
        <v>31</v>
      </c>
      <c r="N317" s="2">
        <v>8.5307449199553964E-2</v>
      </c>
      <c r="O317" s="2">
        <v>9.6968653535598956E-2</v>
      </c>
      <c r="P317" s="2">
        <v>-3.1492283330601667E-2</v>
      </c>
      <c r="Q317" s="2">
        <v>3.8953834130909692E-2</v>
      </c>
      <c r="R317" s="2">
        <v>-1.3052294878724547E-2</v>
      </c>
      <c r="S317" s="4">
        <v>-13.460323932344602</v>
      </c>
      <c r="T317" s="10">
        <v>501</v>
      </c>
      <c r="U317" s="10">
        <v>2</v>
      </c>
      <c r="V317" s="10">
        <v>5</v>
      </c>
      <c r="W317" s="28" t="s">
        <v>11</v>
      </c>
      <c r="X317" s="12">
        <f>IF(M317&lt;=$X$1,1,0)</f>
        <v>0</v>
      </c>
      <c r="Y317" s="12">
        <f>IF(V317&lt;=Y$1,1,0)</f>
        <v>1</v>
      </c>
      <c r="Z317" s="12">
        <f>IF(U317&lt;=Z$1,1,0)</f>
        <v>1</v>
      </c>
      <c r="AA317" s="20">
        <f>IF(I317=1,0,IF(I317=2,1,1+$AA$1))</f>
        <v>1</v>
      </c>
      <c r="AB317" s="12">
        <f>IF(T317&lt;=AB$1,1,0)</f>
        <v>0</v>
      </c>
      <c r="AC317" s="20">
        <f>SUM(X317:AB317)</f>
        <v>3</v>
      </c>
    </row>
    <row r="318" spans="1:29" x14ac:dyDescent="0.25">
      <c r="A318" s="6" t="s">
        <v>20</v>
      </c>
      <c r="B318" s="6">
        <v>998</v>
      </c>
      <c r="C318" s="6" t="s">
        <v>11</v>
      </c>
      <c r="D318" s="6">
        <v>98</v>
      </c>
      <c r="E318" s="6">
        <v>17</v>
      </c>
      <c r="F318" s="6">
        <v>5</v>
      </c>
      <c r="G318" s="4">
        <v>9.6999969482421875</v>
      </c>
      <c r="H318" s="4">
        <v>16.5</v>
      </c>
      <c r="I318" s="1">
        <v>1</v>
      </c>
      <c r="J318" s="2">
        <v>7.922474999941187E-2</v>
      </c>
      <c r="K318" s="10">
        <v>359</v>
      </c>
      <c r="L318" s="2">
        <v>6.5476370204997289E-2</v>
      </c>
      <c r="M318" s="10">
        <f>VLOOKUP(B318,'Fam ranks'!$E$3:$H$35,4,0)</f>
        <v>31</v>
      </c>
      <c r="N318" s="2">
        <v>8.5307449199553964E-2</v>
      </c>
      <c r="O318" s="2">
        <v>9.6968653535598956E-2</v>
      </c>
      <c r="P318" s="2">
        <v>-3.1492283330601667E-2</v>
      </c>
      <c r="Q318" s="2">
        <v>2.5409584130459573E-2</v>
      </c>
      <c r="R318" s="2">
        <v>-1.5083932378792065E-2</v>
      </c>
      <c r="S318" s="4">
        <v>-15.555472648957096</v>
      </c>
      <c r="T318" s="10">
        <v>517</v>
      </c>
      <c r="U318" s="10">
        <v>3</v>
      </c>
      <c r="V318" s="10">
        <v>10</v>
      </c>
      <c r="W318" s="28" t="s">
        <v>11</v>
      </c>
      <c r="X318" s="12">
        <f>IF(M318&lt;=$X$1,1,0)</f>
        <v>0</v>
      </c>
      <c r="Y318" s="12">
        <f>IF(V318&lt;=Y$1,1,0)</f>
        <v>0</v>
      </c>
      <c r="Z318" s="12">
        <f>IF(U318&lt;=Z$1,1,0)</f>
        <v>0</v>
      </c>
      <c r="AA318" s="20">
        <f>IF(I318=1,0,IF(I318=2,1,1+$AA$1))</f>
        <v>0</v>
      </c>
      <c r="AB318" s="12">
        <f>IF(T318&lt;=AB$1,1,0)</f>
        <v>0</v>
      </c>
      <c r="AC318" s="20">
        <f>SUM(X318:AB318)</f>
        <v>0</v>
      </c>
    </row>
    <row r="319" spans="1:29" x14ac:dyDescent="0.25">
      <c r="A319" s="6" t="s">
        <v>20</v>
      </c>
      <c r="B319" s="6">
        <v>998</v>
      </c>
      <c r="C319" s="6" t="s">
        <v>11</v>
      </c>
      <c r="D319" s="6">
        <v>98</v>
      </c>
      <c r="E319" s="6">
        <v>17</v>
      </c>
      <c r="F319" s="6">
        <v>3</v>
      </c>
      <c r="G319" s="4">
        <v>10.199996948242187</v>
      </c>
      <c r="H319" s="4">
        <v>13.799995422363281</v>
      </c>
      <c r="I319" s="1">
        <v>2</v>
      </c>
      <c r="J319" s="2">
        <v>5.8274639999581268E-2</v>
      </c>
      <c r="K319" s="10">
        <v>442</v>
      </c>
      <c r="L319" s="2">
        <v>6.5476370204997289E-2</v>
      </c>
      <c r="M319" s="10">
        <f>VLOOKUP(B319,'Fam ranks'!$E$3:$H$35,4,0)</f>
        <v>31</v>
      </c>
      <c r="N319" s="2">
        <v>8.5307449199553964E-2</v>
      </c>
      <c r="O319" s="2">
        <v>9.6968653535598956E-2</v>
      </c>
      <c r="P319" s="2">
        <v>-3.1492283330601667E-2</v>
      </c>
      <c r="Q319" s="2">
        <v>4.4594741306289709E-3</v>
      </c>
      <c r="R319" s="2">
        <v>-1.8226448878766656E-2</v>
      </c>
      <c r="S319" s="4">
        <v>-18.796227661421941</v>
      </c>
      <c r="T319" s="10">
        <v>526</v>
      </c>
      <c r="U319" s="10">
        <v>4</v>
      </c>
      <c r="V319" s="10">
        <v>11</v>
      </c>
      <c r="W319" s="28" t="s">
        <v>11</v>
      </c>
      <c r="X319" s="12">
        <f>IF(M319&lt;=$X$1,1,0)</f>
        <v>0</v>
      </c>
      <c r="Y319" s="12">
        <f>IF(V319&lt;=Y$1,1,0)</f>
        <v>0</v>
      </c>
      <c r="Z319" s="12">
        <f>IF(U319&lt;=Z$1,1,0)</f>
        <v>0</v>
      </c>
      <c r="AA319" s="20">
        <f>IF(I319=1,0,IF(I319=2,1,1+$AA$1))</f>
        <v>1</v>
      </c>
      <c r="AB319" s="12">
        <f>IF(T319&lt;=AB$1,1,0)</f>
        <v>0</v>
      </c>
      <c r="AC319" s="20">
        <f>SUM(X319:AB319)</f>
        <v>1</v>
      </c>
    </row>
    <row r="320" spans="1:29" x14ac:dyDescent="0.25">
      <c r="A320" s="6" t="s">
        <v>20</v>
      </c>
      <c r="B320" s="6">
        <v>998</v>
      </c>
      <c r="C320" s="6" t="s">
        <v>11</v>
      </c>
      <c r="D320" s="6">
        <v>98</v>
      </c>
      <c r="E320" s="6">
        <v>17</v>
      </c>
      <c r="F320" s="6">
        <v>2</v>
      </c>
      <c r="G320" s="4">
        <v>8.149993896484375</v>
      </c>
      <c r="H320" s="4">
        <v>14.799995422363281</v>
      </c>
      <c r="I320" s="1">
        <v>2</v>
      </c>
      <c r="J320" s="2">
        <v>5.3555279999727645E-2</v>
      </c>
      <c r="K320" s="10">
        <v>459</v>
      </c>
      <c r="L320" s="2">
        <v>6.5476370204997289E-2</v>
      </c>
      <c r="M320" s="10">
        <f>VLOOKUP(B320,'Fam ranks'!$E$3:$H$35,4,0)</f>
        <v>31</v>
      </c>
      <c r="N320" s="2">
        <v>8.5307449199553964E-2</v>
      </c>
      <c r="O320" s="2">
        <v>9.6968653535598956E-2</v>
      </c>
      <c r="P320" s="2">
        <v>-3.1492283330601667E-2</v>
      </c>
      <c r="Q320" s="2">
        <v>-2.5988586922465196E-4</v>
      </c>
      <c r="R320" s="2">
        <v>-1.8934352878744697E-2</v>
      </c>
      <c r="S320" s="4">
        <v>-19.526261516865912</v>
      </c>
      <c r="T320" s="10">
        <v>530</v>
      </c>
      <c r="U320" s="10">
        <v>5</v>
      </c>
      <c r="V320" s="10">
        <v>13</v>
      </c>
      <c r="W320" s="28" t="s">
        <v>11</v>
      </c>
      <c r="X320" s="12">
        <f>IF(M320&lt;=$X$1,1,0)</f>
        <v>0</v>
      </c>
      <c r="Y320" s="12">
        <f>IF(V320&lt;=Y$1,1,0)</f>
        <v>0</v>
      </c>
      <c r="Z320" s="12">
        <f>IF(U320&lt;=Z$1,1,0)</f>
        <v>0</v>
      </c>
      <c r="AA320" s="20">
        <f>IF(I320=1,0,IF(I320=2,1,1+$AA$1))</f>
        <v>1</v>
      </c>
      <c r="AB320" s="12">
        <f>IF(T320&lt;=AB$1,1,0)</f>
        <v>0</v>
      </c>
      <c r="AC320" s="20">
        <f>SUM(X320:AB320)</f>
        <v>1</v>
      </c>
    </row>
    <row r="321" spans="1:29" x14ac:dyDescent="0.25">
      <c r="A321" s="6" t="s">
        <v>25</v>
      </c>
      <c r="B321" s="6">
        <v>3406</v>
      </c>
      <c r="C321" s="6" t="s">
        <v>11</v>
      </c>
      <c r="D321" s="6">
        <v>98</v>
      </c>
      <c r="E321" s="6">
        <v>17</v>
      </c>
      <c r="F321" s="6">
        <v>4</v>
      </c>
      <c r="G321" s="4">
        <v>10.5</v>
      </c>
      <c r="H321" s="4">
        <v>22.099990844726563</v>
      </c>
      <c r="I321" s="1">
        <v>3</v>
      </c>
      <c r="J321" s="2">
        <v>0.1538491499995871</v>
      </c>
      <c r="K321" s="10">
        <v>67</v>
      </c>
      <c r="L321" s="2">
        <v>9.6163083022322418E-2</v>
      </c>
      <c r="M321" s="10">
        <f>VLOOKUP(B321,'Fam ranks'!$E$3:$H$35,4,0)</f>
        <v>18</v>
      </c>
      <c r="N321" s="2">
        <v>8.5307449199553964E-2</v>
      </c>
      <c r="O321" s="2">
        <v>9.6968653535598956E-2</v>
      </c>
      <c r="P321" s="2">
        <v>-8.0557051327653784E-4</v>
      </c>
      <c r="Q321" s="2">
        <v>6.9347271313309672E-2</v>
      </c>
      <c r="R321" s="2">
        <v>9.9187483890305281E-3</v>
      </c>
      <c r="S321" s="4">
        <v>10.228819342519978</v>
      </c>
      <c r="T321" s="10">
        <v>120</v>
      </c>
      <c r="U321" s="10">
        <v>1</v>
      </c>
      <c r="V321" s="10">
        <v>3</v>
      </c>
      <c r="W321" s="28" t="s">
        <v>66</v>
      </c>
      <c r="X321" s="12">
        <f>IF(M321&lt;=$X$1,1,0)</f>
        <v>0</v>
      </c>
      <c r="Y321" s="12">
        <f>IF(V321&lt;=Y$1,1,0)</f>
        <v>1</v>
      </c>
      <c r="Z321" s="12">
        <f>IF(U321&lt;=Z$1,1,0)</f>
        <v>1</v>
      </c>
      <c r="AA321" s="20">
        <f>IF(I321=1,0,IF(I321=2,1,1+$AA$1))</f>
        <v>1.2</v>
      </c>
      <c r="AB321" s="12">
        <f>IF(T321&lt;=AB$1,1,0)</f>
        <v>0</v>
      </c>
      <c r="AC321" s="20">
        <f>SUM(X321:AB321)</f>
        <v>3.2</v>
      </c>
    </row>
    <row r="322" spans="1:29" x14ac:dyDescent="0.25">
      <c r="A322" s="6" t="s">
        <v>25</v>
      </c>
      <c r="B322" s="6">
        <v>3406</v>
      </c>
      <c r="C322" s="6" t="s">
        <v>11</v>
      </c>
      <c r="D322" s="6">
        <v>98</v>
      </c>
      <c r="E322" s="6">
        <v>17</v>
      </c>
      <c r="F322" s="6">
        <v>1</v>
      </c>
      <c r="G322" s="4">
        <v>10.5</v>
      </c>
      <c r="H322" s="4">
        <v>15.699996948242188</v>
      </c>
      <c r="I322" s="1">
        <v>2</v>
      </c>
      <c r="J322" s="2">
        <v>7.7644349999900442E-2</v>
      </c>
      <c r="K322" s="10">
        <v>365</v>
      </c>
      <c r="L322" s="2">
        <v>9.6163083022322418E-2</v>
      </c>
      <c r="M322" s="10">
        <f>VLOOKUP(B322,'Fam ranks'!$E$3:$H$35,4,0)</f>
        <v>18</v>
      </c>
      <c r="N322" s="2">
        <v>8.5307449199553964E-2</v>
      </c>
      <c r="O322" s="2">
        <v>9.6968653535598956E-2</v>
      </c>
      <c r="P322" s="2">
        <v>-8.0557051327653784E-4</v>
      </c>
      <c r="Q322" s="2">
        <v>-6.8575286863769847E-3</v>
      </c>
      <c r="R322" s="2">
        <v>-1.5119716109224704E-3</v>
      </c>
      <c r="S322" s="4">
        <v>-1.559237501805053</v>
      </c>
      <c r="T322" s="10">
        <v>314</v>
      </c>
      <c r="U322" s="10">
        <v>2</v>
      </c>
      <c r="V322" s="10">
        <v>19</v>
      </c>
      <c r="W322" s="28" t="s">
        <v>11</v>
      </c>
      <c r="X322" s="12">
        <f>IF(M322&lt;=$X$1,1,0)</f>
        <v>0</v>
      </c>
      <c r="Y322" s="12">
        <f>IF(V322&lt;=Y$1,1,0)</f>
        <v>0</v>
      </c>
      <c r="Z322" s="12">
        <f>IF(U322&lt;=Z$1,1,0)</f>
        <v>1</v>
      </c>
      <c r="AA322" s="20">
        <f>IF(I322=1,0,IF(I322=2,1,1+$AA$1))</f>
        <v>1</v>
      </c>
      <c r="AB322" s="12">
        <f>IF(T322&lt;=AB$1,1,0)</f>
        <v>0</v>
      </c>
      <c r="AC322" s="20">
        <f>SUM(X322:AB322)</f>
        <v>2</v>
      </c>
    </row>
    <row r="323" spans="1:29" x14ac:dyDescent="0.25">
      <c r="A323" s="6" t="s">
        <v>25</v>
      </c>
      <c r="B323" s="6">
        <v>3406</v>
      </c>
      <c r="C323" s="6" t="s">
        <v>11</v>
      </c>
      <c r="D323" s="6">
        <v>98</v>
      </c>
      <c r="E323" s="6">
        <v>17</v>
      </c>
      <c r="F323" s="6">
        <v>6</v>
      </c>
      <c r="G323" s="4">
        <v>8.9499969482421875</v>
      </c>
      <c r="H323" s="4">
        <v>16.79998779296875</v>
      </c>
      <c r="I323" s="1">
        <v>2</v>
      </c>
      <c r="J323" s="2">
        <v>7.5781439999445865E-2</v>
      </c>
      <c r="K323" s="10">
        <v>378</v>
      </c>
      <c r="L323" s="2">
        <v>9.6163083022322418E-2</v>
      </c>
      <c r="M323" s="10">
        <f>VLOOKUP(B323,'Fam ranks'!$E$3:$H$35,4,0)</f>
        <v>18</v>
      </c>
      <c r="N323" s="2">
        <v>8.5307449199553964E-2</v>
      </c>
      <c r="O323" s="2">
        <v>9.6968653535598956E-2</v>
      </c>
      <c r="P323" s="2">
        <v>-8.0557051327653784E-4</v>
      </c>
      <c r="Q323" s="2">
        <v>-8.7204386868315609E-3</v>
      </c>
      <c r="R323" s="2">
        <v>-1.7914081109906567E-3</v>
      </c>
      <c r="S323" s="4">
        <v>-1.8474094933503415</v>
      </c>
      <c r="T323" s="10">
        <v>321</v>
      </c>
      <c r="U323" s="10">
        <v>3</v>
      </c>
      <c r="V323" s="10">
        <v>21</v>
      </c>
      <c r="W323" s="28" t="s">
        <v>11</v>
      </c>
      <c r="X323" s="12">
        <f>IF(M323&lt;=$X$1,1,0)</f>
        <v>0</v>
      </c>
      <c r="Y323" s="12">
        <f>IF(V323&lt;=Y$1,1,0)</f>
        <v>0</v>
      </c>
      <c r="Z323" s="12">
        <f>IF(U323&lt;=Z$1,1,0)</f>
        <v>0</v>
      </c>
      <c r="AA323" s="20">
        <f>IF(I323=1,0,IF(I323=2,1,1+$AA$1))</f>
        <v>1</v>
      </c>
      <c r="AB323" s="12">
        <f>IF(T323&lt;=AB$1,1,0)</f>
        <v>0</v>
      </c>
      <c r="AC323" s="20">
        <f>SUM(X323:AB323)</f>
        <v>1</v>
      </c>
    </row>
    <row r="324" spans="1:29" x14ac:dyDescent="0.25">
      <c r="A324" s="6" t="s">
        <v>25</v>
      </c>
      <c r="B324" s="6">
        <v>3406</v>
      </c>
      <c r="C324" s="6" t="s">
        <v>11</v>
      </c>
      <c r="D324" s="6">
        <v>98</v>
      </c>
      <c r="E324" s="6">
        <v>17</v>
      </c>
      <c r="F324" s="6">
        <v>5</v>
      </c>
      <c r="G324" s="4">
        <v>8.899993896484375</v>
      </c>
      <c r="H324" s="4">
        <v>15.799995422363281</v>
      </c>
      <c r="I324" s="1">
        <v>2</v>
      </c>
      <c r="J324" s="2">
        <v>6.665387999964878E-2</v>
      </c>
      <c r="K324" s="10">
        <v>419</v>
      </c>
      <c r="L324" s="2">
        <v>9.6163083022322418E-2</v>
      </c>
      <c r="M324" s="10">
        <f>VLOOKUP(B324,'Fam ranks'!$E$3:$H$35,4,0)</f>
        <v>18</v>
      </c>
      <c r="N324" s="2">
        <v>8.5307449199553964E-2</v>
      </c>
      <c r="O324" s="2">
        <v>9.6968653535598956E-2</v>
      </c>
      <c r="P324" s="2">
        <v>-8.0557051327653784E-4</v>
      </c>
      <c r="Q324" s="2">
        <v>-1.7847998686628647E-2</v>
      </c>
      <c r="R324" s="2">
        <v>-3.1605421109602194E-3</v>
      </c>
      <c r="S324" s="4">
        <v>-3.2593441238203096</v>
      </c>
      <c r="T324" s="10">
        <v>346</v>
      </c>
      <c r="U324" s="10">
        <v>4</v>
      </c>
      <c r="V324" s="10">
        <v>22</v>
      </c>
      <c r="W324" s="28" t="s">
        <v>11</v>
      </c>
      <c r="X324" s="12">
        <f>IF(M324&lt;=$X$1,1,0)</f>
        <v>0</v>
      </c>
      <c r="Y324" s="12">
        <f>IF(V324&lt;=Y$1,1,0)</f>
        <v>0</v>
      </c>
      <c r="Z324" s="12">
        <f>IF(U324&lt;=Z$1,1,0)</f>
        <v>0</v>
      </c>
      <c r="AA324" s="20">
        <f>IF(I324=1,0,IF(I324=2,1,1+$AA$1))</f>
        <v>1</v>
      </c>
      <c r="AB324" s="12">
        <f>IF(T324&lt;=AB$1,1,0)</f>
        <v>0</v>
      </c>
      <c r="AC324" s="20">
        <f>SUM(X324:AB324)</f>
        <v>1</v>
      </c>
    </row>
    <row r="325" spans="1:29" x14ac:dyDescent="0.25">
      <c r="A325" s="6" t="s">
        <v>25</v>
      </c>
      <c r="B325" s="6">
        <v>3406</v>
      </c>
      <c r="C325" s="6" t="s">
        <v>11</v>
      </c>
      <c r="D325" s="6">
        <v>98</v>
      </c>
      <c r="E325" s="6">
        <v>17</v>
      </c>
      <c r="F325" s="6">
        <v>2</v>
      </c>
      <c r="G325" s="4">
        <v>8.5</v>
      </c>
      <c r="H325" s="4">
        <v>15.799995422363281</v>
      </c>
      <c r="I325" s="1">
        <v>2</v>
      </c>
      <c r="J325" s="2">
        <v>6.3658199999736098E-2</v>
      </c>
      <c r="K325" s="10">
        <v>427</v>
      </c>
      <c r="L325" s="2">
        <v>9.6163083022322418E-2</v>
      </c>
      <c r="M325" s="10">
        <f>VLOOKUP(B325,'Fam ranks'!$E$3:$H$35,4,0)</f>
        <v>18</v>
      </c>
      <c r="N325" s="2">
        <v>8.5307449199553964E-2</v>
      </c>
      <c r="O325" s="2">
        <v>9.6968653535598956E-2</v>
      </c>
      <c r="P325" s="2">
        <v>-8.0557051327653784E-4</v>
      </c>
      <c r="Q325" s="2">
        <v>-2.0843678686541328E-2</v>
      </c>
      <c r="R325" s="2">
        <v>-3.6098941109471219E-3</v>
      </c>
      <c r="S325" s="4">
        <v>-3.7227433601744959</v>
      </c>
      <c r="T325" s="10">
        <v>355</v>
      </c>
      <c r="U325" s="10">
        <v>5</v>
      </c>
      <c r="V325" s="10">
        <v>24</v>
      </c>
      <c r="W325" s="28" t="s">
        <v>11</v>
      </c>
      <c r="X325" s="12">
        <f>IF(M325&lt;=$X$1,1,0)</f>
        <v>0</v>
      </c>
      <c r="Y325" s="12">
        <f>IF(V325&lt;=Y$1,1,0)</f>
        <v>0</v>
      </c>
      <c r="Z325" s="12">
        <f>IF(U325&lt;=Z$1,1,0)</f>
        <v>0</v>
      </c>
      <c r="AA325" s="20">
        <f>IF(I325=1,0,IF(I325=2,1,1+$AA$1))</f>
        <v>1</v>
      </c>
      <c r="AB325" s="12">
        <f>IF(T325&lt;=AB$1,1,0)</f>
        <v>0</v>
      </c>
      <c r="AC325" s="20">
        <f>SUM(X325:AB325)</f>
        <v>1</v>
      </c>
    </row>
    <row r="326" spans="1:29" x14ac:dyDescent="0.25">
      <c r="A326" s="6" t="s">
        <v>25</v>
      </c>
      <c r="B326" s="6">
        <v>3406</v>
      </c>
      <c r="C326" s="6" t="s">
        <v>11</v>
      </c>
      <c r="D326" s="6">
        <v>98</v>
      </c>
      <c r="E326" s="6">
        <v>17</v>
      </c>
      <c r="F326" s="6">
        <v>3</v>
      </c>
      <c r="G326" s="4">
        <v>7.7999992370605469</v>
      </c>
      <c r="H326" s="4">
        <v>14.099998474121094</v>
      </c>
      <c r="I326" s="1">
        <v>1</v>
      </c>
      <c r="J326" s="2">
        <v>4.6521539999957895E-2</v>
      </c>
      <c r="K326" s="10">
        <v>484</v>
      </c>
      <c r="L326" s="2">
        <v>9.6163083022322418E-2</v>
      </c>
      <c r="M326" s="10">
        <f>VLOOKUP(B326,'Fam ranks'!$E$3:$H$35,4,0)</f>
        <v>18</v>
      </c>
      <c r="N326" s="2">
        <v>8.5307449199553964E-2</v>
      </c>
      <c r="O326" s="2">
        <v>9.6968653535598956E-2</v>
      </c>
      <c r="P326" s="2">
        <v>-8.0557051327653784E-4</v>
      </c>
      <c r="Q326" s="2">
        <v>-3.7980338686319517E-2</v>
      </c>
      <c r="R326" s="2">
        <v>-6.1803931109138503E-3</v>
      </c>
      <c r="S326" s="4">
        <v>-6.3735989781944484</v>
      </c>
      <c r="T326" s="10">
        <v>412</v>
      </c>
      <c r="U326" s="10">
        <v>6</v>
      </c>
      <c r="V326" s="10">
        <v>27</v>
      </c>
      <c r="W326" s="28" t="s">
        <v>11</v>
      </c>
      <c r="X326" s="12">
        <f>IF(M326&lt;=$X$1,1,0)</f>
        <v>0</v>
      </c>
      <c r="Y326" s="12">
        <f>IF(V326&lt;=Y$1,1,0)</f>
        <v>0</v>
      </c>
      <c r="Z326" s="12">
        <f>IF(U326&lt;=Z$1,1,0)</f>
        <v>0</v>
      </c>
      <c r="AA326" s="20">
        <f>IF(I326=1,0,IF(I326=2,1,1+$AA$1))</f>
        <v>0</v>
      </c>
      <c r="AB326" s="12">
        <f>IF(T326&lt;=AB$1,1,0)</f>
        <v>0</v>
      </c>
      <c r="AC326" s="20">
        <f>SUM(X326:AB326)</f>
        <v>0</v>
      </c>
    </row>
    <row r="327" spans="1:29" x14ac:dyDescent="0.25">
      <c r="A327" s="6" t="s">
        <v>46</v>
      </c>
      <c r="B327" s="6">
        <v>40291</v>
      </c>
      <c r="C327" s="6" t="s">
        <v>47</v>
      </c>
      <c r="D327" s="6">
        <v>4001</v>
      </c>
      <c r="E327" s="6">
        <v>17</v>
      </c>
      <c r="F327" s="6">
        <v>6</v>
      </c>
      <c r="G327" s="4">
        <v>11.899993896484375</v>
      </c>
      <c r="H327" s="4">
        <v>21.29998779296875</v>
      </c>
      <c r="I327" s="1">
        <v>2</v>
      </c>
      <c r="J327" s="2">
        <v>0.16196732999924279</v>
      </c>
      <c r="K327" s="10">
        <v>54</v>
      </c>
      <c r="L327" s="2">
        <v>0.12870699264737026</v>
      </c>
      <c r="M327" s="10">
        <f>VLOOKUP(B327,'Fam ranks'!$E$3:$H$35,4,0)</f>
        <v>3</v>
      </c>
      <c r="N327" s="2">
        <v>8.5307449199553964E-2</v>
      </c>
      <c r="O327" s="2">
        <v>9.6968653535598956E-2</v>
      </c>
      <c r="P327" s="2">
        <v>3.1738339111771305E-2</v>
      </c>
      <c r="Q327" s="2">
        <v>4.4921541687917524E-2</v>
      </c>
      <c r="R327" s="2">
        <v>2.5781234720250411E-2</v>
      </c>
      <c r="S327" s="4">
        <v>26.587184394373022</v>
      </c>
      <c r="T327" s="10">
        <v>12</v>
      </c>
      <c r="U327" s="10">
        <v>1</v>
      </c>
      <c r="V327" s="10">
        <v>2</v>
      </c>
      <c r="W327" s="28" t="s">
        <v>64</v>
      </c>
      <c r="X327" s="12">
        <f>IF(M327&lt;=$X$1,1,0)</f>
        <v>1</v>
      </c>
      <c r="Y327" s="12">
        <f>IF(V327&lt;=Y$1,1,0)</f>
        <v>1</v>
      </c>
      <c r="Z327" s="12">
        <f>IF(U327&lt;=Z$1,1,0)</f>
        <v>1</v>
      </c>
      <c r="AA327" s="20">
        <f>IF(I327=1,0,IF(I327=2,1,1+$AA$1))</f>
        <v>1</v>
      </c>
      <c r="AB327" s="12">
        <f>IF(T327&lt;=AB$1,1,0)</f>
        <v>1</v>
      </c>
      <c r="AC327" s="20">
        <f>SUM(X327:AB327)</f>
        <v>5</v>
      </c>
    </row>
    <row r="328" spans="1:29" x14ac:dyDescent="0.25">
      <c r="A328" s="6" t="s">
        <v>46</v>
      </c>
      <c r="B328" s="6">
        <v>40291</v>
      </c>
      <c r="C328" s="6" t="s">
        <v>47</v>
      </c>
      <c r="D328" s="6">
        <v>4001</v>
      </c>
      <c r="E328" s="6">
        <v>17</v>
      </c>
      <c r="F328" s="6">
        <v>1</v>
      </c>
      <c r="G328" s="4">
        <v>10.399993896484375</v>
      </c>
      <c r="H328" s="4">
        <v>17.5</v>
      </c>
      <c r="I328" s="1">
        <v>3</v>
      </c>
      <c r="J328" s="2">
        <v>9.5549999999093416E-2</v>
      </c>
      <c r="K328" s="10">
        <v>290</v>
      </c>
      <c r="L328" s="2">
        <v>0.12870699264737026</v>
      </c>
      <c r="M328" s="10">
        <f>VLOOKUP(B328,'Fam ranks'!$E$3:$H$35,4,0)</f>
        <v>3</v>
      </c>
      <c r="N328" s="2">
        <v>8.5307449199553964E-2</v>
      </c>
      <c r="O328" s="2">
        <v>9.6968653535598956E-2</v>
      </c>
      <c r="P328" s="2">
        <v>3.1738339111771305E-2</v>
      </c>
      <c r="Q328" s="2">
        <v>-2.1495788312231853E-2</v>
      </c>
      <c r="R328" s="2">
        <v>1.5818635220228007E-2</v>
      </c>
      <c r="S328" s="4">
        <v>16.31314310703582</v>
      </c>
      <c r="T328" s="10">
        <v>55</v>
      </c>
      <c r="U328" s="10">
        <v>2</v>
      </c>
      <c r="V328" s="10">
        <v>1</v>
      </c>
      <c r="W328" s="28" t="s">
        <v>65</v>
      </c>
      <c r="X328" s="12">
        <f>IF(M328&lt;=$X$1,1,0)</f>
        <v>1</v>
      </c>
      <c r="Y328" s="12">
        <f>IF(V328&lt;=Y$1,1,0)</f>
        <v>1</v>
      </c>
      <c r="Z328" s="12">
        <f>IF(U328&lt;=Z$1,1,0)</f>
        <v>1</v>
      </c>
      <c r="AA328" s="20">
        <f>IF(I328=1,0,IF(I328=2,1,1+$AA$1))</f>
        <v>1.2</v>
      </c>
      <c r="AB328" s="12">
        <f>IF(T328&lt;=AB$1,1,0)</f>
        <v>1</v>
      </c>
      <c r="AC328" s="20">
        <f>SUM(X328:AB328)</f>
        <v>5.2</v>
      </c>
    </row>
    <row r="329" spans="1:29" x14ac:dyDescent="0.25">
      <c r="A329" s="6" t="s">
        <v>46</v>
      </c>
      <c r="B329" s="6">
        <v>40291</v>
      </c>
      <c r="C329" s="6" t="s">
        <v>47</v>
      </c>
      <c r="D329" s="6">
        <v>4001</v>
      </c>
      <c r="E329" s="6">
        <v>17</v>
      </c>
      <c r="F329" s="6">
        <v>2</v>
      </c>
      <c r="G329" s="4">
        <v>10.399993896484375</v>
      </c>
      <c r="H329" s="4">
        <v>17</v>
      </c>
      <c r="I329" s="1">
        <v>3</v>
      </c>
      <c r="J329" s="2">
        <v>9.016799999972136E-2</v>
      </c>
      <c r="K329" s="10">
        <v>311</v>
      </c>
      <c r="L329" s="2">
        <v>0.12870699264737026</v>
      </c>
      <c r="M329" s="10">
        <f>VLOOKUP(B329,'Fam ranks'!$E$3:$H$35,4,0)</f>
        <v>3</v>
      </c>
      <c r="N329" s="2">
        <v>8.5307449199553964E-2</v>
      </c>
      <c r="O329" s="2">
        <v>9.6968653535598956E-2</v>
      </c>
      <c r="P329" s="2">
        <v>3.1738339111771305E-2</v>
      </c>
      <c r="Q329" s="2">
        <v>-2.6877788311603909E-2</v>
      </c>
      <c r="R329" s="2">
        <v>1.5011335220322199E-2</v>
      </c>
      <c r="S329" s="4">
        <v>15.480606023689155</v>
      </c>
      <c r="T329" s="10">
        <v>60</v>
      </c>
      <c r="U329" s="10">
        <v>3</v>
      </c>
      <c r="V329" s="10">
        <v>2</v>
      </c>
      <c r="W329" s="28" t="s">
        <v>65</v>
      </c>
      <c r="X329" s="12">
        <f>IF(M329&lt;=$X$1,1,0)</f>
        <v>1</v>
      </c>
      <c r="Y329" s="12">
        <f>IF(V329&lt;=Y$1,1,0)</f>
        <v>1</v>
      </c>
      <c r="Z329" s="12">
        <f>IF(U329&lt;=Z$1,1,0)</f>
        <v>0</v>
      </c>
      <c r="AA329" s="20">
        <f>IF(I329=1,0,IF(I329=2,1,1+$AA$1))</f>
        <v>1.2</v>
      </c>
      <c r="AB329" s="12">
        <f>IF(T329&lt;=AB$1,1,0)</f>
        <v>1</v>
      </c>
      <c r="AC329" s="20">
        <f>SUM(X329:AB329)</f>
        <v>4.2</v>
      </c>
    </row>
    <row r="330" spans="1:29" x14ac:dyDescent="0.25">
      <c r="A330" s="6" t="s">
        <v>46</v>
      </c>
      <c r="B330" s="6">
        <v>40291</v>
      </c>
      <c r="C330" s="6" t="s">
        <v>47</v>
      </c>
      <c r="D330" s="6">
        <v>4001</v>
      </c>
      <c r="E330" s="6">
        <v>17</v>
      </c>
      <c r="F330" s="6">
        <v>3</v>
      </c>
      <c r="G330" s="4">
        <v>9.6999969482421875</v>
      </c>
      <c r="H330" s="4">
        <v>16.599990844726562</v>
      </c>
      <c r="I330" s="1">
        <v>2</v>
      </c>
      <c r="J330" s="2">
        <v>8.0187959999420855E-2</v>
      </c>
      <c r="K330" s="10">
        <v>355</v>
      </c>
      <c r="L330" s="2">
        <v>0.12870699264737026</v>
      </c>
      <c r="M330" s="10">
        <f>VLOOKUP(B330,'Fam ranks'!$E$3:$H$35,4,0)</f>
        <v>3</v>
      </c>
      <c r="N330" s="2">
        <v>8.5307449199553964E-2</v>
      </c>
      <c r="O330" s="2">
        <v>9.6968653535598956E-2</v>
      </c>
      <c r="P330" s="2">
        <v>3.1738339111771305E-2</v>
      </c>
      <c r="Q330" s="2">
        <v>-3.6857828311904414E-2</v>
      </c>
      <c r="R330" s="2">
        <v>1.3514329220277121E-2</v>
      </c>
      <c r="S330" s="4">
        <v>13.936801974171752</v>
      </c>
      <c r="T330" s="10">
        <v>80</v>
      </c>
      <c r="U330" s="10">
        <v>4</v>
      </c>
      <c r="V330" s="10">
        <v>1</v>
      </c>
      <c r="W330" s="28" t="s">
        <v>65</v>
      </c>
      <c r="X330" s="12">
        <f>IF(M330&lt;=$X$1,1,0)</f>
        <v>1</v>
      </c>
      <c r="Y330" s="12">
        <f>IF(V330&lt;=Y$1,1,0)</f>
        <v>1</v>
      </c>
      <c r="Z330" s="12">
        <f>IF(U330&lt;=Z$1,1,0)</f>
        <v>0</v>
      </c>
      <c r="AA330" s="20">
        <f>IF(I330=1,0,IF(I330=2,1,1+$AA$1))</f>
        <v>1</v>
      </c>
      <c r="AB330" s="12">
        <f>IF(T330&lt;=AB$1,1,0)</f>
        <v>1</v>
      </c>
      <c r="AC330" s="20">
        <f>SUM(X330:AB330)</f>
        <v>4</v>
      </c>
    </row>
    <row r="331" spans="1:29" x14ac:dyDescent="0.25">
      <c r="A331" s="6" t="s">
        <v>44</v>
      </c>
      <c r="B331" s="6">
        <v>402142</v>
      </c>
      <c r="C331" s="6" t="s">
        <v>11</v>
      </c>
      <c r="D331" s="6">
        <v>4001</v>
      </c>
      <c r="E331" s="6">
        <v>17</v>
      </c>
      <c r="F331" s="6">
        <v>2</v>
      </c>
      <c r="G331" s="4">
        <v>10</v>
      </c>
      <c r="H331" s="4">
        <v>21.29998779296875</v>
      </c>
      <c r="I331" s="1">
        <v>2</v>
      </c>
      <c r="J331" s="2">
        <v>0.13610699999844655</v>
      </c>
      <c r="K331" s="10">
        <v>109</v>
      </c>
      <c r="L331" s="2">
        <v>9.1609026837085841E-2</v>
      </c>
      <c r="M331" s="10">
        <f>VLOOKUP(B331,'Fam ranks'!$E$3:$H$35,4,0)</f>
        <v>23</v>
      </c>
      <c r="N331" s="2">
        <v>8.5307449199553964E-2</v>
      </c>
      <c r="O331" s="2">
        <v>9.6968653535598956E-2</v>
      </c>
      <c r="P331" s="2">
        <v>-5.3596266985131147E-3</v>
      </c>
      <c r="Q331" s="2">
        <v>5.6159177497405705E-2</v>
      </c>
      <c r="R331" s="2">
        <v>5.2081006055029865E-3</v>
      </c>
      <c r="S331" s="4">
        <v>5.3709115426574403</v>
      </c>
      <c r="T331" s="10">
        <v>176</v>
      </c>
      <c r="U331" s="10">
        <v>1</v>
      </c>
      <c r="V331" s="10">
        <v>2</v>
      </c>
      <c r="W331" s="28" t="s">
        <v>67</v>
      </c>
      <c r="X331" s="12">
        <f>IF(M331&lt;=$X$1,1,0)</f>
        <v>0</v>
      </c>
      <c r="Y331" s="12">
        <f>IF(V331&lt;=Y$1,1,0)</f>
        <v>1</v>
      </c>
      <c r="Z331" s="12">
        <f>IF(U331&lt;=Z$1,1,0)</f>
        <v>1</v>
      </c>
      <c r="AA331" s="20">
        <f>IF(I331=1,0,IF(I331=2,1,1+$AA$1))</f>
        <v>1</v>
      </c>
      <c r="AB331" s="12">
        <f>IF(T331&lt;=AB$1,1,0)</f>
        <v>0</v>
      </c>
      <c r="AC331" s="20">
        <f>SUM(X331:AB331)</f>
        <v>3</v>
      </c>
    </row>
    <row r="332" spans="1:29" x14ac:dyDescent="0.25">
      <c r="A332" s="6" t="s">
        <v>44</v>
      </c>
      <c r="B332" s="6">
        <v>402142</v>
      </c>
      <c r="C332" s="6" t="s">
        <v>11</v>
      </c>
      <c r="D332" s="6">
        <v>4001</v>
      </c>
      <c r="E332" s="6">
        <v>17</v>
      </c>
      <c r="F332" s="6">
        <v>6</v>
      </c>
      <c r="G332" s="4">
        <v>9.1999969482421875</v>
      </c>
      <c r="H332" s="4">
        <v>19</v>
      </c>
      <c r="I332" s="1">
        <v>3</v>
      </c>
      <c r="J332" s="2">
        <v>9.9635999999918567E-2</v>
      </c>
      <c r="K332" s="10">
        <v>268</v>
      </c>
      <c r="L332" s="2">
        <v>9.1609026837085841E-2</v>
      </c>
      <c r="M332" s="10">
        <f>VLOOKUP(B332,'Fam ranks'!$E$3:$H$35,4,0)</f>
        <v>23</v>
      </c>
      <c r="N332" s="2">
        <v>8.5307449199553964E-2</v>
      </c>
      <c r="O332" s="2">
        <v>9.6968653535598956E-2</v>
      </c>
      <c r="P332" s="2">
        <v>-5.3596266985131147E-3</v>
      </c>
      <c r="Q332" s="2">
        <v>1.9688177498877718E-2</v>
      </c>
      <c r="R332" s="2">
        <v>-2.6254939427621101E-4</v>
      </c>
      <c r="S332" s="4">
        <v>-0.27075697630453782</v>
      </c>
      <c r="T332" s="10">
        <v>289</v>
      </c>
      <c r="U332" s="10">
        <v>2</v>
      </c>
      <c r="V332" s="10">
        <v>8</v>
      </c>
      <c r="W332" s="28" t="s">
        <v>11</v>
      </c>
      <c r="X332" s="12">
        <f>IF(M332&lt;=$X$1,1,0)</f>
        <v>0</v>
      </c>
      <c r="Y332" s="12">
        <f>IF(V332&lt;=Y$1,1,0)</f>
        <v>0</v>
      </c>
      <c r="Z332" s="12">
        <f>IF(U332&lt;=Z$1,1,0)</f>
        <v>1</v>
      </c>
      <c r="AA332" s="20">
        <f>IF(I332=1,0,IF(I332=2,1,1+$AA$1))</f>
        <v>1.2</v>
      </c>
      <c r="AB332" s="12">
        <f>IF(T332&lt;=AB$1,1,0)</f>
        <v>0</v>
      </c>
      <c r="AC332" s="20">
        <f>SUM(X332:AB332)</f>
        <v>2.2000000000000002</v>
      </c>
    </row>
    <row r="333" spans="1:29" x14ac:dyDescent="0.25">
      <c r="A333" s="6" t="s">
        <v>44</v>
      </c>
      <c r="B333" s="6">
        <v>402142</v>
      </c>
      <c r="C333" s="6" t="s">
        <v>11</v>
      </c>
      <c r="D333" s="6">
        <v>4001</v>
      </c>
      <c r="E333" s="6">
        <v>17</v>
      </c>
      <c r="F333" s="6">
        <v>5</v>
      </c>
      <c r="G333" s="4">
        <v>8.5</v>
      </c>
      <c r="H333" s="4">
        <v>16.699996948242188</v>
      </c>
      <c r="I333" s="1">
        <v>3</v>
      </c>
      <c r="J333" s="2">
        <v>7.111694999912288E-2</v>
      </c>
      <c r="K333" s="10">
        <v>400</v>
      </c>
      <c r="L333" s="2">
        <v>9.1609026837085841E-2</v>
      </c>
      <c r="M333" s="10">
        <f>VLOOKUP(B333,'Fam ranks'!$E$3:$H$35,4,0)</f>
        <v>23</v>
      </c>
      <c r="N333" s="2">
        <v>8.5307449199553964E-2</v>
      </c>
      <c r="O333" s="2">
        <v>9.6968653535598956E-2</v>
      </c>
      <c r="P333" s="2">
        <v>-5.3596266985131147E-3</v>
      </c>
      <c r="Q333" s="2">
        <v>-8.830872501917969E-3</v>
      </c>
      <c r="R333" s="2">
        <v>-4.540406894395564E-3</v>
      </c>
      <c r="S333" s="4">
        <v>-4.6823449938166855</v>
      </c>
      <c r="T333" s="10">
        <v>379</v>
      </c>
      <c r="U333" s="10">
        <v>3</v>
      </c>
      <c r="V333" s="10">
        <v>15</v>
      </c>
      <c r="W333" s="28" t="s">
        <v>11</v>
      </c>
      <c r="X333" s="12">
        <f>IF(M333&lt;=$X$1,1,0)</f>
        <v>0</v>
      </c>
      <c r="Y333" s="12">
        <f>IF(V333&lt;=Y$1,1,0)</f>
        <v>0</v>
      </c>
      <c r="Z333" s="12">
        <f>IF(U333&lt;=Z$1,1,0)</f>
        <v>0</v>
      </c>
      <c r="AA333" s="20">
        <f>IF(I333=1,0,IF(I333=2,1,1+$AA$1))</f>
        <v>1.2</v>
      </c>
      <c r="AB333" s="12">
        <f>IF(T333&lt;=AB$1,1,0)</f>
        <v>0</v>
      </c>
      <c r="AC333" s="20">
        <f>SUM(X333:AB333)</f>
        <v>1.2</v>
      </c>
    </row>
    <row r="334" spans="1:29" x14ac:dyDescent="0.25">
      <c r="A334" s="6" t="s">
        <v>33</v>
      </c>
      <c r="B334" s="6">
        <v>13021791</v>
      </c>
      <c r="C334" s="6" t="s">
        <v>11</v>
      </c>
      <c r="D334" s="6">
        <v>13001</v>
      </c>
      <c r="E334" s="6">
        <v>17</v>
      </c>
      <c r="F334" s="6">
        <v>4</v>
      </c>
      <c r="G334" s="4">
        <v>10.799995422363281</v>
      </c>
      <c r="H334" s="4">
        <v>16.199996948242187</v>
      </c>
      <c r="I334" s="1">
        <v>2</v>
      </c>
      <c r="J334" s="2">
        <v>8.5030559999722755E-2</v>
      </c>
      <c r="K334" s="10">
        <v>333</v>
      </c>
      <c r="L334" s="2">
        <v>7.9478919434443407E-2</v>
      </c>
      <c r="M334" s="10">
        <f>VLOOKUP(B334,'Fam ranks'!$E$3:$H$35,4,0)</f>
        <v>28</v>
      </c>
      <c r="N334" s="2">
        <v>8.5307449199553964E-2</v>
      </c>
      <c r="O334" s="2">
        <v>9.6968653535598956E-2</v>
      </c>
      <c r="P334" s="2">
        <v>-1.7489734101155549E-2</v>
      </c>
      <c r="Q334" s="2">
        <v>1.721284490132434E-2</v>
      </c>
      <c r="R334" s="2">
        <v>-7.9119137254946795E-3</v>
      </c>
      <c r="S334" s="4">
        <v>-8.1592488263127958</v>
      </c>
      <c r="T334" s="10">
        <v>440</v>
      </c>
      <c r="U334" s="10">
        <v>1</v>
      </c>
      <c r="V334" s="10">
        <v>11</v>
      </c>
      <c r="W334" s="28" t="s">
        <v>11</v>
      </c>
      <c r="X334" s="12">
        <f>IF(M334&lt;=$X$1,1,0)</f>
        <v>0</v>
      </c>
      <c r="Y334" s="12">
        <f>IF(V334&lt;=Y$1,1,0)</f>
        <v>0</v>
      </c>
      <c r="Z334" s="12">
        <f>IF(U334&lt;=Z$1,1,0)</f>
        <v>1</v>
      </c>
      <c r="AA334" s="20">
        <f>IF(I334=1,0,IF(I334=2,1,1+$AA$1))</f>
        <v>1</v>
      </c>
      <c r="AB334" s="12">
        <f>IF(T334&lt;=AB$1,1,0)</f>
        <v>0</v>
      </c>
      <c r="AC334" s="20">
        <f>SUM(X334:AB334)</f>
        <v>2</v>
      </c>
    </row>
    <row r="335" spans="1:29" x14ac:dyDescent="0.25">
      <c r="A335" s="6" t="s">
        <v>33</v>
      </c>
      <c r="B335" s="6">
        <v>13021791</v>
      </c>
      <c r="C335" s="6" t="s">
        <v>11</v>
      </c>
      <c r="D335" s="6">
        <v>13001</v>
      </c>
      <c r="E335" s="6">
        <v>17</v>
      </c>
      <c r="F335" s="6">
        <v>6</v>
      </c>
      <c r="G335" s="4">
        <v>9.0999984741210937</v>
      </c>
      <c r="H335" s="4">
        <v>13.399993896484375</v>
      </c>
      <c r="I335" s="1">
        <v>2</v>
      </c>
      <c r="J335" s="2">
        <v>4.9019879999832483E-2</v>
      </c>
      <c r="K335" s="10">
        <v>475</v>
      </c>
      <c r="L335" s="2">
        <v>7.9478919434443407E-2</v>
      </c>
      <c r="M335" s="10">
        <f>VLOOKUP(B335,'Fam ranks'!$E$3:$H$35,4,0)</f>
        <v>28</v>
      </c>
      <c r="N335" s="2">
        <v>8.5307449199553964E-2</v>
      </c>
      <c r="O335" s="2">
        <v>9.6968653535598956E-2</v>
      </c>
      <c r="P335" s="2">
        <v>-1.7489734101155549E-2</v>
      </c>
      <c r="Q335" s="2">
        <v>-1.8797835098565932E-2</v>
      </c>
      <c r="R335" s="2">
        <v>-1.3313515725478219E-2</v>
      </c>
      <c r="S335" s="4">
        <v>-13.729710829273902</v>
      </c>
      <c r="T335" s="10">
        <v>503</v>
      </c>
      <c r="U335" s="10">
        <v>2</v>
      </c>
      <c r="V335" s="10">
        <v>17</v>
      </c>
      <c r="W335" s="28" t="s">
        <v>11</v>
      </c>
      <c r="X335" s="12">
        <f>IF(M335&lt;=$X$1,1,0)</f>
        <v>0</v>
      </c>
      <c r="Y335" s="12">
        <f>IF(V335&lt;=Y$1,1,0)</f>
        <v>0</v>
      </c>
      <c r="Z335" s="12">
        <f>IF(U335&lt;=Z$1,1,0)</f>
        <v>1</v>
      </c>
      <c r="AA335" s="20">
        <f>IF(I335=1,0,IF(I335=2,1,1+$AA$1))</f>
        <v>1</v>
      </c>
      <c r="AB335" s="12">
        <f>IF(T335&lt;=AB$1,1,0)</f>
        <v>0</v>
      </c>
      <c r="AC335" s="20">
        <f>SUM(X335:AB335)</f>
        <v>2</v>
      </c>
    </row>
    <row r="336" spans="1:29" x14ac:dyDescent="0.25">
      <c r="A336" s="6" t="s">
        <v>23</v>
      </c>
      <c r="B336" s="6">
        <v>160222441</v>
      </c>
      <c r="C336" s="6" t="s">
        <v>11</v>
      </c>
      <c r="D336" s="6">
        <v>16001</v>
      </c>
      <c r="E336" s="6">
        <v>17</v>
      </c>
      <c r="F336" s="6">
        <v>5</v>
      </c>
      <c r="G336" s="4">
        <v>10.199996948242187</v>
      </c>
      <c r="H336" s="4">
        <v>17.29998779296875</v>
      </c>
      <c r="I336" s="1">
        <v>2</v>
      </c>
      <c r="J336" s="2">
        <v>9.1582739999466867E-2</v>
      </c>
      <c r="K336" s="10">
        <v>302</v>
      </c>
      <c r="L336" s="2">
        <v>9.5739508092517467E-2</v>
      </c>
      <c r="M336" s="10">
        <f>VLOOKUP(B336,'Fam ranks'!$E$3:$H$35,4,0)</f>
        <v>19</v>
      </c>
      <c r="N336" s="2">
        <v>8.5307449199553964E-2</v>
      </c>
      <c r="O336" s="2">
        <v>9.6968653535598956E-2</v>
      </c>
      <c r="P336" s="2">
        <v>-1.2291454430814891E-3</v>
      </c>
      <c r="Q336" s="2">
        <v>7.5044362429943917E-3</v>
      </c>
      <c r="R336" s="2">
        <v>3.8817817060026534E-4</v>
      </c>
      <c r="S336" s="4">
        <v>0.40031304596568218</v>
      </c>
      <c r="T336" s="10">
        <v>269</v>
      </c>
      <c r="U336" s="10">
        <v>1</v>
      </c>
      <c r="V336" s="10">
        <v>7</v>
      </c>
      <c r="W336" s="28" t="s">
        <v>11</v>
      </c>
      <c r="X336" s="12">
        <f>IF(M336&lt;=$X$1,1,0)</f>
        <v>0</v>
      </c>
      <c r="Y336" s="12">
        <f>IF(V336&lt;=Y$1,1,0)</f>
        <v>0</v>
      </c>
      <c r="Z336" s="12">
        <f>IF(U336&lt;=Z$1,1,0)</f>
        <v>1</v>
      </c>
      <c r="AA336" s="20">
        <f>IF(I336=1,0,IF(I336=2,1,1+$AA$1))</f>
        <v>1</v>
      </c>
      <c r="AB336" s="12">
        <f>IF(T336&lt;=AB$1,1,0)</f>
        <v>0</v>
      </c>
      <c r="AC336" s="20">
        <f>SUM(X336:AB336)</f>
        <v>2</v>
      </c>
    </row>
    <row r="337" spans="1:29" x14ac:dyDescent="0.25">
      <c r="A337" s="6" t="s">
        <v>23</v>
      </c>
      <c r="B337" s="6">
        <v>160222441</v>
      </c>
      <c r="C337" s="6" t="s">
        <v>11</v>
      </c>
      <c r="D337" s="6">
        <v>16001</v>
      </c>
      <c r="E337" s="6">
        <v>17</v>
      </c>
      <c r="F337" s="6">
        <v>2</v>
      </c>
      <c r="G337" s="4">
        <v>11.099998474121094</v>
      </c>
      <c r="H337" s="4">
        <v>15.5</v>
      </c>
      <c r="I337" s="1">
        <v>2</v>
      </c>
      <c r="J337" s="2">
        <v>8.0003249999208492E-2</v>
      </c>
      <c r="K337" s="10">
        <v>356</v>
      </c>
      <c r="L337" s="2">
        <v>9.5739508092517467E-2</v>
      </c>
      <c r="M337" s="10">
        <f>VLOOKUP(B337,'Fam ranks'!$E$3:$H$35,4,0)</f>
        <v>19</v>
      </c>
      <c r="N337" s="2">
        <v>8.5307449199553964E-2</v>
      </c>
      <c r="O337" s="2">
        <v>9.6968653535598956E-2</v>
      </c>
      <c r="P337" s="2">
        <v>-1.2291454430814891E-3</v>
      </c>
      <c r="Q337" s="2">
        <v>-4.0750537572639828E-3</v>
      </c>
      <c r="R337" s="2">
        <v>-1.348745329438491E-3</v>
      </c>
      <c r="S337" s="4">
        <v>-1.3909085877358729</v>
      </c>
      <c r="T337" s="10">
        <v>308</v>
      </c>
      <c r="U337" s="10">
        <v>2</v>
      </c>
      <c r="V337" s="10">
        <v>9</v>
      </c>
      <c r="W337" s="28" t="s">
        <v>11</v>
      </c>
      <c r="X337" s="12">
        <f>IF(M337&lt;=$X$1,1,0)</f>
        <v>0</v>
      </c>
      <c r="Y337" s="12">
        <f>IF(V337&lt;=Y$1,1,0)</f>
        <v>0</v>
      </c>
      <c r="Z337" s="12">
        <f>IF(U337&lt;=Z$1,1,0)</f>
        <v>1</v>
      </c>
      <c r="AA337" s="20">
        <f>IF(I337=1,0,IF(I337=2,1,1+$AA$1))</f>
        <v>1</v>
      </c>
      <c r="AB337" s="12">
        <f>IF(T337&lt;=AB$1,1,0)</f>
        <v>0</v>
      </c>
      <c r="AC337" s="20">
        <f>SUM(X337:AB337)</f>
        <v>2</v>
      </c>
    </row>
    <row r="338" spans="1:29" x14ac:dyDescent="0.25">
      <c r="A338" s="6" t="s">
        <v>23</v>
      </c>
      <c r="B338" s="6">
        <v>160222441</v>
      </c>
      <c r="C338" s="6" t="s">
        <v>11</v>
      </c>
      <c r="D338" s="6">
        <v>16001</v>
      </c>
      <c r="E338" s="6">
        <v>17</v>
      </c>
      <c r="F338" s="6">
        <v>3</v>
      </c>
      <c r="G338" s="4">
        <v>9.2999954223632812</v>
      </c>
      <c r="H338" s="4">
        <v>16.399993896484375</v>
      </c>
      <c r="I338" s="1">
        <v>2</v>
      </c>
      <c r="J338" s="2">
        <v>7.5039839999590185E-2</v>
      </c>
      <c r="K338" s="10">
        <v>382</v>
      </c>
      <c r="L338" s="2">
        <v>9.5739508092517467E-2</v>
      </c>
      <c r="M338" s="10">
        <f>VLOOKUP(B338,'Fam ranks'!$E$3:$H$35,4,0)</f>
        <v>19</v>
      </c>
      <c r="N338" s="2">
        <v>8.5307449199553964E-2</v>
      </c>
      <c r="O338" s="2">
        <v>9.6968653535598956E-2</v>
      </c>
      <c r="P338" s="2">
        <v>-1.2291454430814891E-3</v>
      </c>
      <c r="Q338" s="2">
        <v>-9.0384637568822895E-3</v>
      </c>
      <c r="R338" s="2">
        <v>-2.0932568293812368E-3</v>
      </c>
      <c r="S338" s="4">
        <v>-2.1586943337444242</v>
      </c>
      <c r="T338" s="10">
        <v>324</v>
      </c>
      <c r="U338" s="10">
        <v>3</v>
      </c>
      <c r="V338" s="10">
        <v>11</v>
      </c>
      <c r="W338" s="28" t="s">
        <v>11</v>
      </c>
      <c r="X338" s="12">
        <f>IF(M338&lt;=$X$1,1,0)</f>
        <v>0</v>
      </c>
      <c r="Y338" s="12">
        <f>IF(V338&lt;=Y$1,1,0)</f>
        <v>0</v>
      </c>
      <c r="Z338" s="12">
        <f>IF(U338&lt;=Z$1,1,0)</f>
        <v>0</v>
      </c>
      <c r="AA338" s="20">
        <f>IF(I338=1,0,IF(I338=2,1,1+$AA$1))</f>
        <v>1</v>
      </c>
      <c r="AB338" s="12">
        <f>IF(T338&lt;=AB$1,1,0)</f>
        <v>0</v>
      </c>
      <c r="AC338" s="20">
        <f>SUM(X338:AB338)</f>
        <v>1</v>
      </c>
    </row>
    <row r="339" spans="1:29" x14ac:dyDescent="0.25">
      <c r="A339" s="6" t="s">
        <v>23</v>
      </c>
      <c r="B339" s="6">
        <v>160222441</v>
      </c>
      <c r="C339" s="6" t="s">
        <v>11</v>
      </c>
      <c r="D339" s="6">
        <v>16001</v>
      </c>
      <c r="E339" s="6">
        <v>17</v>
      </c>
      <c r="F339" s="6">
        <v>6</v>
      </c>
      <c r="G339" s="4">
        <v>9.7999954223632812</v>
      </c>
      <c r="H339" s="4">
        <v>13.899993896484375</v>
      </c>
      <c r="I339" s="1">
        <v>1</v>
      </c>
      <c r="J339" s="2">
        <v>5.6803739999850222E-2</v>
      </c>
      <c r="K339" s="10">
        <v>452</v>
      </c>
      <c r="L339" s="2">
        <v>9.5739508092517467E-2</v>
      </c>
      <c r="M339" s="10">
        <f>VLOOKUP(B339,'Fam ranks'!$E$3:$H$35,4,0)</f>
        <v>19</v>
      </c>
      <c r="N339" s="2">
        <v>8.5307449199553964E-2</v>
      </c>
      <c r="O339" s="2">
        <v>9.6968653535598956E-2</v>
      </c>
      <c r="P339" s="2">
        <v>-1.2291454430814891E-3</v>
      </c>
      <c r="Q339" s="2">
        <v>-2.7274563756622253E-2</v>
      </c>
      <c r="R339" s="2">
        <v>-4.8286718293422308E-3</v>
      </c>
      <c r="S339" s="4">
        <v>-4.9796214067977518</v>
      </c>
      <c r="T339" s="10">
        <v>384</v>
      </c>
      <c r="U339" s="10">
        <v>4</v>
      </c>
      <c r="V339" s="10">
        <v>14</v>
      </c>
      <c r="W339" s="28" t="s">
        <v>11</v>
      </c>
      <c r="X339" s="12">
        <f>IF(M339&lt;=$X$1,1,0)</f>
        <v>0</v>
      </c>
      <c r="Y339" s="12">
        <f>IF(V339&lt;=Y$1,1,0)</f>
        <v>0</v>
      </c>
      <c r="Z339" s="12">
        <f>IF(U339&lt;=Z$1,1,0)</f>
        <v>0</v>
      </c>
      <c r="AA339" s="20">
        <f>IF(I339=1,0,IF(I339=2,1,1+$AA$1))</f>
        <v>0</v>
      </c>
      <c r="AB339" s="12">
        <f>IF(T339&lt;=AB$1,1,0)</f>
        <v>0</v>
      </c>
      <c r="AC339" s="20">
        <f>SUM(X339:AB339)</f>
        <v>0</v>
      </c>
    </row>
    <row r="340" spans="1:29" x14ac:dyDescent="0.25">
      <c r="A340" s="6" t="s">
        <v>23</v>
      </c>
      <c r="B340" s="6">
        <v>160222441</v>
      </c>
      <c r="C340" s="6" t="s">
        <v>11</v>
      </c>
      <c r="D340" s="6">
        <v>16001</v>
      </c>
      <c r="E340" s="6">
        <v>17</v>
      </c>
      <c r="F340" s="6">
        <v>4</v>
      </c>
      <c r="G340" s="4">
        <v>8.899993896484375</v>
      </c>
      <c r="H340" s="4">
        <v>12.5</v>
      </c>
      <c r="I340" s="1">
        <v>1</v>
      </c>
      <c r="J340" s="2">
        <v>4.1718749999745341E-2</v>
      </c>
      <c r="K340" s="10">
        <v>493</v>
      </c>
      <c r="L340" s="2">
        <v>9.5739508092517467E-2</v>
      </c>
      <c r="M340" s="10">
        <f>VLOOKUP(B340,'Fam ranks'!$E$3:$H$35,4,0)</f>
        <v>19</v>
      </c>
      <c r="N340" s="2">
        <v>8.5307449199553964E-2</v>
      </c>
      <c r="O340" s="2">
        <v>9.6968653535598956E-2</v>
      </c>
      <c r="P340" s="2">
        <v>-1.2291454430814891E-3</v>
      </c>
      <c r="Q340" s="2">
        <v>-4.2359553756727134E-2</v>
      </c>
      <c r="R340" s="2">
        <v>-7.091420329357963E-3</v>
      </c>
      <c r="S340" s="4">
        <v>-7.3131059066985733</v>
      </c>
      <c r="T340" s="10">
        <v>427</v>
      </c>
      <c r="U340" s="10">
        <v>5</v>
      </c>
      <c r="V340" s="10">
        <v>15</v>
      </c>
      <c r="W340" s="28" t="s">
        <v>11</v>
      </c>
      <c r="X340" s="12">
        <f>IF(M340&lt;=$X$1,1,0)</f>
        <v>0</v>
      </c>
      <c r="Y340" s="12">
        <f>IF(V340&lt;=Y$1,1,0)</f>
        <v>0</v>
      </c>
      <c r="Z340" s="12">
        <f>IF(U340&lt;=Z$1,1,0)</f>
        <v>0</v>
      </c>
      <c r="AA340" s="20">
        <f>IF(I340=1,0,IF(I340=2,1,1+$AA$1))</f>
        <v>0</v>
      </c>
      <c r="AB340" s="12">
        <f>IF(T340&lt;=AB$1,1,0)</f>
        <v>0</v>
      </c>
      <c r="AC340" s="20">
        <f>SUM(X340:AB340)</f>
        <v>0</v>
      </c>
    </row>
    <row r="341" spans="1:29" x14ac:dyDescent="0.25">
      <c r="A341" s="6" t="s">
        <v>15</v>
      </c>
      <c r="B341" s="6">
        <v>997</v>
      </c>
      <c r="C341" s="6" t="s">
        <v>11</v>
      </c>
      <c r="D341" s="6">
        <v>98</v>
      </c>
      <c r="E341" s="6">
        <v>18</v>
      </c>
      <c r="F341" s="6">
        <v>1</v>
      </c>
      <c r="G341" s="4">
        <v>9.399993896484375</v>
      </c>
      <c r="H341" s="4">
        <v>10</v>
      </c>
      <c r="I341" s="1">
        <v>2</v>
      </c>
      <c r="J341" s="2">
        <v>2.8199999999969805E-2</v>
      </c>
      <c r="K341" s="10">
        <v>516</v>
      </c>
      <c r="L341" s="2">
        <v>4.57339208466538E-2</v>
      </c>
      <c r="M341" s="10">
        <f>VLOOKUP(B341,'Fam ranks'!$E$3:$H$35,4,0)</f>
        <v>32</v>
      </c>
      <c r="N341" s="2">
        <v>0.10559954299950505</v>
      </c>
      <c r="O341" s="2">
        <v>9.6968653535598956E-2</v>
      </c>
      <c r="P341" s="2">
        <v>-5.1234732688945156E-2</v>
      </c>
      <c r="Q341" s="2">
        <v>-2.6164810310590092E-2</v>
      </c>
      <c r="R341" s="2">
        <v>-3.4665561159955609E-2</v>
      </c>
      <c r="S341" s="4">
        <v>-35.749244622881406</v>
      </c>
      <c r="T341" s="10">
        <v>562</v>
      </c>
      <c r="U341" s="10">
        <v>1</v>
      </c>
      <c r="V341" s="10">
        <v>16</v>
      </c>
      <c r="W341" s="28" t="s">
        <v>11</v>
      </c>
      <c r="X341" s="12">
        <f>IF(M341&lt;=$X$1,1,0)</f>
        <v>0</v>
      </c>
      <c r="Y341" s="12">
        <f>IF(V341&lt;=Y$1,1,0)</f>
        <v>0</v>
      </c>
      <c r="Z341" s="12">
        <f>IF(U341&lt;=Z$1,1,0)</f>
        <v>1</v>
      </c>
      <c r="AA341" s="20">
        <f>IF(I341=1,0,IF(I341=2,1,1+$AA$1))</f>
        <v>1</v>
      </c>
      <c r="AB341" s="12">
        <f>IF(T341&lt;=AB$1,1,0)</f>
        <v>0</v>
      </c>
      <c r="AC341" s="20">
        <f>SUM(X341:AB341)</f>
        <v>2</v>
      </c>
    </row>
    <row r="342" spans="1:29" x14ac:dyDescent="0.25">
      <c r="A342" s="6" t="s">
        <v>15</v>
      </c>
      <c r="B342" s="6">
        <v>997</v>
      </c>
      <c r="C342" s="6" t="s">
        <v>11</v>
      </c>
      <c r="D342" s="6">
        <v>98</v>
      </c>
      <c r="E342" s="6">
        <v>18</v>
      </c>
      <c r="F342" s="6">
        <v>6</v>
      </c>
      <c r="G342" s="4">
        <v>7.1999969482421875</v>
      </c>
      <c r="H342" s="4">
        <v>5</v>
      </c>
      <c r="I342" s="1">
        <v>2</v>
      </c>
      <c r="J342" s="2">
        <v>5.3999999999518877E-3</v>
      </c>
      <c r="K342" s="10">
        <v>550</v>
      </c>
      <c r="L342" s="2">
        <v>4.57339208466538E-2</v>
      </c>
      <c r="M342" s="10">
        <f>VLOOKUP(B342,'Fam ranks'!$E$3:$H$35,4,0)</f>
        <v>32</v>
      </c>
      <c r="N342" s="2">
        <v>0.10559954299950505</v>
      </c>
      <c r="O342" s="2">
        <v>9.6968653535598956E-2</v>
      </c>
      <c r="P342" s="2">
        <v>-5.1234732688945156E-2</v>
      </c>
      <c r="Q342" s="2">
        <v>-4.8964810310608023E-2</v>
      </c>
      <c r="R342" s="2">
        <v>-3.8085561159958294E-2</v>
      </c>
      <c r="S342" s="4">
        <v>-39.276157573928145</v>
      </c>
      <c r="T342" s="10">
        <v>565</v>
      </c>
      <c r="U342" s="10">
        <v>2</v>
      </c>
      <c r="V342" s="10">
        <v>19</v>
      </c>
      <c r="W342" s="28" t="s">
        <v>11</v>
      </c>
      <c r="X342" s="12">
        <f>IF(M342&lt;=$X$1,1,0)</f>
        <v>0</v>
      </c>
      <c r="Y342" s="12">
        <f>IF(V342&lt;=Y$1,1,0)</f>
        <v>0</v>
      </c>
      <c r="Z342" s="12">
        <f>IF(U342&lt;=Z$1,1,0)</f>
        <v>1</v>
      </c>
      <c r="AA342" s="20">
        <f>IF(I342=1,0,IF(I342=2,1,1+$AA$1))</f>
        <v>1</v>
      </c>
      <c r="AB342" s="12">
        <f>IF(T342&lt;=AB$1,1,0)</f>
        <v>0</v>
      </c>
      <c r="AC342" s="20">
        <f>SUM(X342:AB342)</f>
        <v>2</v>
      </c>
    </row>
    <row r="343" spans="1:29" x14ac:dyDescent="0.25">
      <c r="A343" s="6" t="s">
        <v>20</v>
      </c>
      <c r="B343" s="6">
        <v>998</v>
      </c>
      <c r="C343" s="6" t="s">
        <v>11</v>
      </c>
      <c r="D343" s="6">
        <v>98</v>
      </c>
      <c r="E343" s="6">
        <v>18</v>
      </c>
      <c r="F343" s="6">
        <v>3</v>
      </c>
      <c r="G343" s="4">
        <v>9.899993896484375</v>
      </c>
      <c r="H343" s="4">
        <v>18.5</v>
      </c>
      <c r="I343" s="1">
        <v>2</v>
      </c>
      <c r="J343" s="2">
        <v>0.10164824999992561</v>
      </c>
      <c r="K343" s="10">
        <v>251</v>
      </c>
      <c r="L343" s="2">
        <v>6.5476370204997289E-2</v>
      </c>
      <c r="M343" s="10">
        <f>VLOOKUP(B343,'Fam ranks'!$E$3:$H$35,4,0)</f>
        <v>31</v>
      </c>
      <c r="N343" s="2">
        <v>0.10559954299950505</v>
      </c>
      <c r="O343" s="2">
        <v>9.6968653535598956E-2</v>
      </c>
      <c r="P343" s="2">
        <v>-3.1492283330601667E-2</v>
      </c>
      <c r="Q343" s="2">
        <v>2.7540990331022225E-2</v>
      </c>
      <c r="R343" s="2">
        <v>-1.4764221448707666E-2</v>
      </c>
      <c r="S343" s="4">
        <v>-15.225767204540436</v>
      </c>
      <c r="T343" s="10">
        <v>513</v>
      </c>
      <c r="U343" s="10">
        <v>1</v>
      </c>
      <c r="V343" s="10">
        <v>8</v>
      </c>
      <c r="W343" s="28" t="s">
        <v>11</v>
      </c>
      <c r="X343" s="12">
        <f>IF(M343&lt;=$X$1,1,0)</f>
        <v>0</v>
      </c>
      <c r="Y343" s="12">
        <f>IF(V343&lt;=Y$1,1,0)</f>
        <v>0</v>
      </c>
      <c r="Z343" s="12">
        <f>IF(U343&lt;=Z$1,1,0)</f>
        <v>1</v>
      </c>
      <c r="AA343" s="20">
        <f>IF(I343=1,0,IF(I343=2,1,1+$AA$1))</f>
        <v>1</v>
      </c>
      <c r="AB343" s="12">
        <f>IF(T343&lt;=AB$1,1,0)</f>
        <v>0</v>
      </c>
      <c r="AC343" s="20">
        <f>SUM(X343:AB343)</f>
        <v>2</v>
      </c>
    </row>
    <row r="344" spans="1:29" x14ac:dyDescent="0.25">
      <c r="A344" s="6" t="s">
        <v>20</v>
      </c>
      <c r="B344" s="6">
        <v>998</v>
      </c>
      <c r="C344" s="6" t="s">
        <v>11</v>
      </c>
      <c r="D344" s="6">
        <v>98</v>
      </c>
      <c r="E344" s="6">
        <v>18</v>
      </c>
      <c r="F344" s="6">
        <v>4</v>
      </c>
      <c r="G344" s="4">
        <v>11.799995422363281</v>
      </c>
      <c r="H344" s="4">
        <v>14.699996948242188</v>
      </c>
      <c r="I344" s="1">
        <v>3</v>
      </c>
      <c r="J344" s="2">
        <v>7.649585999934061E-2</v>
      </c>
      <c r="K344" s="10">
        <v>375</v>
      </c>
      <c r="L344" s="2">
        <v>6.5476370204997289E-2</v>
      </c>
      <c r="M344" s="10">
        <f>VLOOKUP(B344,'Fam ranks'!$E$3:$H$35,4,0)</f>
        <v>31</v>
      </c>
      <c r="N344" s="2">
        <v>0.10559954299950505</v>
      </c>
      <c r="O344" s="2">
        <v>9.6968653535598956E-2</v>
      </c>
      <c r="P344" s="2">
        <v>-3.1492283330601667E-2</v>
      </c>
      <c r="Q344" s="2">
        <v>2.3886003304372239E-3</v>
      </c>
      <c r="R344" s="2">
        <v>-1.8537079948795415E-2</v>
      </c>
      <c r="S344" s="4">
        <v>-19.116569399398863</v>
      </c>
      <c r="T344" s="10">
        <v>527</v>
      </c>
      <c r="U344" s="10">
        <v>2</v>
      </c>
      <c r="V344" s="10">
        <v>12</v>
      </c>
      <c r="W344" s="28" t="s">
        <v>11</v>
      </c>
      <c r="X344" s="12">
        <f>IF(M344&lt;=$X$1,1,0)</f>
        <v>0</v>
      </c>
      <c r="Y344" s="12">
        <f>IF(V344&lt;=Y$1,1,0)</f>
        <v>0</v>
      </c>
      <c r="Z344" s="12">
        <f>IF(U344&lt;=Z$1,1,0)</f>
        <v>1</v>
      </c>
      <c r="AA344" s="20">
        <f>IF(I344=1,0,IF(I344=2,1,1+$AA$1))</f>
        <v>1.2</v>
      </c>
      <c r="AB344" s="12">
        <f>IF(T344&lt;=AB$1,1,0)</f>
        <v>0</v>
      </c>
      <c r="AC344" s="20">
        <f>SUM(X344:AB344)</f>
        <v>2.2000000000000002</v>
      </c>
    </row>
    <row r="345" spans="1:29" x14ac:dyDescent="0.25">
      <c r="A345" s="6" t="s">
        <v>20</v>
      </c>
      <c r="B345" s="6">
        <v>998</v>
      </c>
      <c r="C345" s="6" t="s">
        <v>11</v>
      </c>
      <c r="D345" s="6">
        <v>98</v>
      </c>
      <c r="E345" s="6">
        <v>18</v>
      </c>
      <c r="F345" s="6">
        <v>1</v>
      </c>
      <c r="G345" s="4">
        <v>4.5</v>
      </c>
      <c r="H345" s="4">
        <v>5.8999977111816406</v>
      </c>
      <c r="I345" s="1">
        <v>1</v>
      </c>
      <c r="J345" s="2">
        <v>4.6993499999530286E-3</v>
      </c>
      <c r="K345" s="10">
        <v>553</v>
      </c>
      <c r="L345" s="2">
        <v>6.5476370204997289E-2</v>
      </c>
      <c r="M345" s="10">
        <f>VLOOKUP(B345,'Fam ranks'!$E$3:$H$35,4,0)</f>
        <v>31</v>
      </c>
      <c r="N345" s="2">
        <v>0.10559954299950505</v>
      </c>
      <c r="O345" s="2">
        <v>9.6968653535598956E-2</v>
      </c>
      <c r="P345" s="2">
        <v>-3.1492283330601667E-2</v>
      </c>
      <c r="Q345" s="2">
        <v>-6.9407909668950343E-2</v>
      </c>
      <c r="R345" s="2">
        <v>-2.9306556448703551E-2</v>
      </c>
      <c r="S345" s="4">
        <v>-30.222711546618086</v>
      </c>
      <c r="T345" s="10">
        <v>552</v>
      </c>
      <c r="U345" s="10">
        <v>3</v>
      </c>
      <c r="V345" s="10">
        <v>19</v>
      </c>
      <c r="W345" s="28" t="s">
        <v>11</v>
      </c>
      <c r="X345" s="12">
        <f>IF(M345&lt;=$X$1,1,0)</f>
        <v>0</v>
      </c>
      <c r="Y345" s="12">
        <f>IF(V345&lt;=Y$1,1,0)</f>
        <v>0</v>
      </c>
      <c r="Z345" s="12">
        <f>IF(U345&lt;=Z$1,1,0)</f>
        <v>0</v>
      </c>
      <c r="AA345" s="20">
        <f>IF(I345=1,0,IF(I345=2,1,1+$AA$1))</f>
        <v>0</v>
      </c>
      <c r="AB345" s="12">
        <f>IF(T345&lt;=AB$1,1,0)</f>
        <v>0</v>
      </c>
      <c r="AC345" s="20">
        <f>SUM(X345:AB345)</f>
        <v>0</v>
      </c>
    </row>
    <row r="346" spans="1:29" x14ac:dyDescent="0.25">
      <c r="A346" s="6" t="s">
        <v>25</v>
      </c>
      <c r="B346" s="6">
        <v>3406</v>
      </c>
      <c r="C346" s="6" t="s">
        <v>11</v>
      </c>
      <c r="D346" s="6">
        <v>98</v>
      </c>
      <c r="E346" s="6">
        <v>18</v>
      </c>
      <c r="F346" s="6">
        <v>4</v>
      </c>
      <c r="G346" s="4">
        <v>12.899993896484375</v>
      </c>
      <c r="H346" s="4">
        <v>24</v>
      </c>
      <c r="I346" s="1">
        <v>2</v>
      </c>
      <c r="J346" s="2">
        <v>0.22291199999926903</v>
      </c>
      <c r="K346" s="10">
        <v>7</v>
      </c>
      <c r="L346" s="2">
        <v>9.6163083022322418E-2</v>
      </c>
      <c r="M346" s="10">
        <f>VLOOKUP(B346,'Fam ranks'!$E$3:$H$35,4,0)</f>
        <v>18</v>
      </c>
      <c r="N346" s="2">
        <v>0.10559954299950505</v>
      </c>
      <c r="O346" s="2">
        <v>9.6968653535598956E-2</v>
      </c>
      <c r="P346" s="2">
        <v>-8.0557051327653784E-4</v>
      </c>
      <c r="Q346" s="2">
        <v>0.11811802751304053</v>
      </c>
      <c r="R346" s="2">
        <v>1.7234361818990157E-2</v>
      </c>
      <c r="S346" s="4">
        <v>17.773126872039231</v>
      </c>
      <c r="T346" s="10">
        <v>42</v>
      </c>
      <c r="U346" s="10">
        <v>1</v>
      </c>
      <c r="V346" s="10">
        <v>1</v>
      </c>
      <c r="W346" s="28" t="s">
        <v>64</v>
      </c>
      <c r="X346" s="12">
        <f>IF(M346&lt;=$X$1,1,0)</f>
        <v>0</v>
      </c>
      <c r="Y346" s="12">
        <f>IF(V346&lt;=Y$1,1,0)</f>
        <v>1</v>
      </c>
      <c r="Z346" s="12">
        <f>IF(U346&lt;=Z$1,1,0)</f>
        <v>1</v>
      </c>
      <c r="AA346" s="20">
        <f>IF(I346=1,0,IF(I346=2,1,1+$AA$1))</f>
        <v>1</v>
      </c>
      <c r="AB346" s="12">
        <f>IF(T346&lt;=AB$1,1,0)</f>
        <v>1</v>
      </c>
      <c r="AC346" s="20">
        <f>SUM(X346:AB346)</f>
        <v>4</v>
      </c>
    </row>
    <row r="347" spans="1:29" x14ac:dyDescent="0.25">
      <c r="A347" s="6" t="s">
        <v>25</v>
      </c>
      <c r="B347" s="6">
        <v>3406</v>
      </c>
      <c r="C347" s="6" t="s">
        <v>11</v>
      </c>
      <c r="D347" s="6">
        <v>98</v>
      </c>
      <c r="E347" s="6">
        <v>18</v>
      </c>
      <c r="F347" s="6">
        <v>5</v>
      </c>
      <c r="G347" s="4">
        <v>12</v>
      </c>
      <c r="H347" s="4">
        <v>21.599990844726562</v>
      </c>
      <c r="I347" s="1">
        <v>2</v>
      </c>
      <c r="J347" s="2">
        <v>0.16796159999830707</v>
      </c>
      <c r="K347" s="10">
        <v>43</v>
      </c>
      <c r="L347" s="2">
        <v>9.6163083022322418E-2</v>
      </c>
      <c r="M347" s="10">
        <f>VLOOKUP(B347,'Fam ranks'!$E$3:$H$35,4,0)</f>
        <v>18</v>
      </c>
      <c r="N347" s="2">
        <v>0.10559954299950505</v>
      </c>
      <c r="O347" s="2">
        <v>9.6968653535598956E-2</v>
      </c>
      <c r="P347" s="2">
        <v>-8.0557051327653784E-4</v>
      </c>
      <c r="Q347" s="2">
        <v>6.316762751207855E-2</v>
      </c>
      <c r="R347" s="2">
        <v>8.9918018188458598E-3</v>
      </c>
      <c r="S347" s="4">
        <v>9.2728954058795967</v>
      </c>
      <c r="T347" s="10">
        <v>135</v>
      </c>
      <c r="U347" s="10">
        <v>2</v>
      </c>
      <c r="V347" s="10">
        <v>4</v>
      </c>
      <c r="W347" s="28" t="s">
        <v>66</v>
      </c>
      <c r="X347" s="12">
        <f>IF(M347&lt;=$X$1,1,0)</f>
        <v>0</v>
      </c>
      <c r="Y347" s="12">
        <f>IF(V347&lt;=Y$1,1,0)</f>
        <v>1</v>
      </c>
      <c r="Z347" s="12">
        <f>IF(U347&lt;=Z$1,1,0)</f>
        <v>1</v>
      </c>
      <c r="AA347" s="20">
        <f>IF(I347=1,0,IF(I347=2,1,1+$AA$1))</f>
        <v>1</v>
      </c>
      <c r="AB347" s="12">
        <f>IF(T347&lt;=AB$1,1,0)</f>
        <v>0</v>
      </c>
      <c r="AC347" s="20">
        <f>SUM(X347:AB347)</f>
        <v>3</v>
      </c>
    </row>
    <row r="348" spans="1:29" x14ac:dyDescent="0.25">
      <c r="A348" s="6" t="s">
        <v>25</v>
      </c>
      <c r="B348" s="6">
        <v>3406</v>
      </c>
      <c r="C348" s="6" t="s">
        <v>11</v>
      </c>
      <c r="D348" s="6">
        <v>98</v>
      </c>
      <c r="E348" s="6">
        <v>18</v>
      </c>
      <c r="F348" s="6">
        <v>2</v>
      </c>
      <c r="G348" s="4">
        <v>10.299995422363281</v>
      </c>
      <c r="H348" s="4">
        <v>22</v>
      </c>
      <c r="I348" s="1">
        <v>1</v>
      </c>
      <c r="J348" s="2">
        <v>0.14955599999848346</v>
      </c>
      <c r="K348" s="10">
        <v>77</v>
      </c>
      <c r="L348" s="2">
        <v>9.6163083022322418E-2</v>
      </c>
      <c r="M348" s="10">
        <f>VLOOKUP(B348,'Fam ranks'!$E$3:$H$35,4,0)</f>
        <v>18</v>
      </c>
      <c r="N348" s="2">
        <v>0.10559954299950505</v>
      </c>
      <c r="O348" s="2">
        <v>9.6968653535598956E-2</v>
      </c>
      <c r="P348" s="2">
        <v>-8.0557051327653784E-4</v>
      </c>
      <c r="Q348" s="2">
        <v>4.4762027512254943E-2</v>
      </c>
      <c r="R348" s="2">
        <v>6.2309618188723182E-3</v>
      </c>
      <c r="S348" s="4">
        <v>6.4257485194272794</v>
      </c>
      <c r="T348" s="10">
        <v>166</v>
      </c>
      <c r="U348" s="10">
        <v>3</v>
      </c>
      <c r="V348" s="10">
        <v>7</v>
      </c>
      <c r="W348" s="28" t="s">
        <v>67</v>
      </c>
      <c r="X348" s="12">
        <f>IF(M348&lt;=$X$1,1,0)</f>
        <v>0</v>
      </c>
      <c r="Y348" s="12">
        <f>IF(V348&lt;=Y$1,1,0)</f>
        <v>0</v>
      </c>
      <c r="Z348" s="12">
        <f>IF(U348&lt;=Z$1,1,0)</f>
        <v>0</v>
      </c>
      <c r="AA348" s="20">
        <f>IF(I348=1,0,IF(I348=2,1,1+$AA$1))</f>
        <v>0</v>
      </c>
      <c r="AB348" s="12">
        <f>IF(T348&lt;=AB$1,1,0)</f>
        <v>0</v>
      </c>
      <c r="AC348" s="20">
        <f>SUM(X348:AB348)</f>
        <v>0</v>
      </c>
    </row>
    <row r="349" spans="1:29" x14ac:dyDescent="0.25">
      <c r="A349" s="6" t="s">
        <v>25</v>
      </c>
      <c r="B349" s="6">
        <v>3406</v>
      </c>
      <c r="C349" s="6" t="s">
        <v>11</v>
      </c>
      <c r="D349" s="6">
        <v>98</v>
      </c>
      <c r="E349" s="6">
        <v>18</v>
      </c>
      <c r="F349" s="6">
        <v>3</v>
      </c>
      <c r="G349" s="4">
        <v>8</v>
      </c>
      <c r="H349" s="4">
        <v>12.199996948242188</v>
      </c>
      <c r="I349" s="1">
        <v>2</v>
      </c>
      <c r="J349" s="2">
        <v>3.5721599999760656E-2</v>
      </c>
      <c r="K349" s="10">
        <v>507</v>
      </c>
      <c r="L349" s="2">
        <v>9.6163083022322418E-2</v>
      </c>
      <c r="M349" s="10">
        <f>VLOOKUP(B349,'Fam ranks'!$E$3:$H$35,4,0)</f>
        <v>18</v>
      </c>
      <c r="N349" s="2">
        <v>0.10559954299950505</v>
      </c>
      <c r="O349" s="2">
        <v>9.6968653535598956E-2</v>
      </c>
      <c r="P349" s="2">
        <v>-8.0557051327653784E-4</v>
      </c>
      <c r="Q349" s="2">
        <v>-6.9072372486467873E-2</v>
      </c>
      <c r="R349" s="2">
        <v>-1.0844198180936104E-2</v>
      </c>
      <c r="S349" s="4">
        <v>-11.1831997099506</v>
      </c>
      <c r="T349" s="10">
        <v>479</v>
      </c>
      <c r="U349" s="10">
        <v>4</v>
      </c>
      <c r="V349" s="10">
        <v>31</v>
      </c>
      <c r="W349" s="28" t="s">
        <v>11</v>
      </c>
      <c r="X349" s="12">
        <f>IF(M349&lt;=$X$1,1,0)</f>
        <v>0</v>
      </c>
      <c r="Y349" s="12">
        <f>IF(V349&lt;=Y$1,1,0)</f>
        <v>0</v>
      </c>
      <c r="Z349" s="12">
        <f>IF(U349&lt;=Z$1,1,0)</f>
        <v>0</v>
      </c>
      <c r="AA349" s="20">
        <f>IF(I349=1,0,IF(I349=2,1,1+$AA$1))</f>
        <v>1</v>
      </c>
      <c r="AB349" s="12">
        <f>IF(T349&lt;=AB$1,1,0)</f>
        <v>0</v>
      </c>
      <c r="AC349" s="20">
        <f>SUM(X349:AB349)</f>
        <v>1</v>
      </c>
    </row>
    <row r="350" spans="1:29" x14ac:dyDescent="0.25">
      <c r="A350" s="6" t="s">
        <v>41</v>
      </c>
      <c r="B350" s="6">
        <v>1302601</v>
      </c>
      <c r="C350" s="6" t="s">
        <v>11</v>
      </c>
      <c r="D350" s="6">
        <v>13001</v>
      </c>
      <c r="E350" s="6">
        <v>18</v>
      </c>
      <c r="F350" s="6">
        <v>4</v>
      </c>
      <c r="G350" s="4">
        <v>11.399993896484375</v>
      </c>
      <c r="H350" s="4">
        <v>25</v>
      </c>
      <c r="I350" s="1">
        <v>2</v>
      </c>
      <c r="J350" s="2">
        <v>0.21374999999898137</v>
      </c>
      <c r="K350" s="10">
        <v>11</v>
      </c>
      <c r="L350" s="2">
        <v>0.10511133155825116</v>
      </c>
      <c r="M350" s="10">
        <f>VLOOKUP(B350,'Fam ranks'!$E$3:$H$35,4,0)</f>
        <v>10</v>
      </c>
      <c r="N350" s="2">
        <v>0.10559954299950505</v>
      </c>
      <c r="O350" s="2">
        <v>9.6968653535598956E-2</v>
      </c>
      <c r="P350" s="2">
        <v>8.1426780226522E-3</v>
      </c>
      <c r="Q350" s="2">
        <v>0.10000777897682411</v>
      </c>
      <c r="R350" s="2">
        <v>1.9886773660114938E-2</v>
      </c>
      <c r="S350" s="4">
        <v>20.508456016473552</v>
      </c>
      <c r="T350" s="10">
        <v>25</v>
      </c>
      <c r="U350" s="10">
        <v>1</v>
      </c>
      <c r="V350" s="10">
        <v>1</v>
      </c>
      <c r="W350" s="28" t="s">
        <v>64</v>
      </c>
      <c r="X350" s="12">
        <f>IF(M350&lt;=$X$1,1,0)</f>
        <v>1</v>
      </c>
      <c r="Y350" s="12">
        <f>IF(V350&lt;=Y$1,1,0)</f>
        <v>1</v>
      </c>
      <c r="Z350" s="12">
        <f>IF(U350&lt;=Z$1,1,0)</f>
        <v>1</v>
      </c>
      <c r="AA350" s="20">
        <f>IF(I350=1,0,IF(I350=2,1,1+$AA$1))</f>
        <v>1</v>
      </c>
      <c r="AB350" s="12">
        <f>IF(T350&lt;=AB$1,1,0)</f>
        <v>1</v>
      </c>
      <c r="AC350" s="20">
        <f>SUM(X350:AB350)</f>
        <v>5</v>
      </c>
    </row>
    <row r="351" spans="1:29" x14ac:dyDescent="0.25">
      <c r="A351" s="6" t="s">
        <v>41</v>
      </c>
      <c r="B351" s="6">
        <v>1302601</v>
      </c>
      <c r="C351" s="6" t="s">
        <v>11</v>
      </c>
      <c r="D351" s="6">
        <v>13001</v>
      </c>
      <c r="E351" s="6">
        <v>18</v>
      </c>
      <c r="F351" s="6">
        <v>6</v>
      </c>
      <c r="G351" s="4">
        <v>13.5</v>
      </c>
      <c r="H351" s="4">
        <v>21.099990844726563</v>
      </c>
      <c r="I351" s="1">
        <v>3</v>
      </c>
      <c r="J351" s="2">
        <v>0.18031004999829747</v>
      </c>
      <c r="K351" s="10">
        <v>29</v>
      </c>
      <c r="L351" s="2">
        <v>0.10511133155825116</v>
      </c>
      <c r="M351" s="10">
        <f>VLOOKUP(B351,'Fam ranks'!$E$3:$H$35,4,0)</f>
        <v>10</v>
      </c>
      <c r="N351" s="2">
        <v>0.10559954299950505</v>
      </c>
      <c r="O351" s="2">
        <v>9.6968653535598956E-2</v>
      </c>
      <c r="P351" s="2">
        <v>8.1426780226522E-3</v>
      </c>
      <c r="Q351" s="2">
        <v>6.656782897614022E-2</v>
      </c>
      <c r="R351" s="2">
        <v>1.4870781160012352E-2</v>
      </c>
      <c r="S351" s="4">
        <v>15.335658089294823</v>
      </c>
      <c r="T351" s="10">
        <v>62</v>
      </c>
      <c r="U351" s="10">
        <v>2</v>
      </c>
      <c r="V351" s="10">
        <v>3</v>
      </c>
      <c r="W351" s="28" t="s">
        <v>65</v>
      </c>
      <c r="X351" s="12">
        <f>IF(M351&lt;=$X$1,1,0)</f>
        <v>1</v>
      </c>
      <c r="Y351" s="12">
        <f>IF(V351&lt;=Y$1,1,0)</f>
        <v>1</v>
      </c>
      <c r="Z351" s="12">
        <f>IF(U351&lt;=Z$1,1,0)</f>
        <v>1</v>
      </c>
      <c r="AA351" s="20">
        <f>IF(I351=1,0,IF(I351=2,1,1+$AA$1))</f>
        <v>1.2</v>
      </c>
      <c r="AB351" s="12">
        <f>IF(T351&lt;=AB$1,1,0)</f>
        <v>1</v>
      </c>
      <c r="AC351" s="20">
        <f>SUM(X351:AB351)</f>
        <v>5.2</v>
      </c>
    </row>
    <row r="352" spans="1:29" x14ac:dyDescent="0.25">
      <c r="A352" s="6" t="s">
        <v>41</v>
      </c>
      <c r="B352" s="6">
        <v>1302601</v>
      </c>
      <c r="C352" s="6" t="s">
        <v>11</v>
      </c>
      <c r="D352" s="6">
        <v>13001</v>
      </c>
      <c r="E352" s="6">
        <v>18</v>
      </c>
      <c r="F352" s="6">
        <v>2</v>
      </c>
      <c r="G352" s="4">
        <v>11.849998474121094</v>
      </c>
      <c r="H352" s="4">
        <v>20.599990844726562</v>
      </c>
      <c r="I352" s="1">
        <v>3</v>
      </c>
      <c r="J352" s="2">
        <v>0.15085997999995016</v>
      </c>
      <c r="K352" s="10">
        <v>74</v>
      </c>
      <c r="L352" s="2">
        <v>0.10511133155825116</v>
      </c>
      <c r="M352" s="10">
        <f>VLOOKUP(B352,'Fam ranks'!$E$3:$H$35,4,0)</f>
        <v>10</v>
      </c>
      <c r="N352" s="2">
        <v>0.10559954299950505</v>
      </c>
      <c r="O352" s="2">
        <v>9.6968653535598956E-2</v>
      </c>
      <c r="P352" s="2">
        <v>8.1426780226522E-3</v>
      </c>
      <c r="Q352" s="2">
        <v>3.7117758977792903E-2</v>
      </c>
      <c r="R352" s="2">
        <v>1.0453270660260255E-2</v>
      </c>
      <c r="S352" s="4">
        <v>10.780051366210493</v>
      </c>
      <c r="T352" s="10">
        <v>114</v>
      </c>
      <c r="U352" s="10">
        <v>3</v>
      </c>
      <c r="V352" s="10">
        <v>7</v>
      </c>
      <c r="W352" s="28" t="s">
        <v>66</v>
      </c>
      <c r="X352" s="12">
        <f>IF(M352&lt;=$X$1,1,0)</f>
        <v>1</v>
      </c>
      <c r="Y352" s="12">
        <f>IF(V352&lt;=Y$1,1,0)</f>
        <v>0</v>
      </c>
      <c r="Z352" s="12">
        <f>IF(U352&lt;=Z$1,1,0)</f>
        <v>0</v>
      </c>
      <c r="AA352" s="20">
        <f>IF(I352=1,0,IF(I352=2,1,1+$AA$1))</f>
        <v>1.2</v>
      </c>
      <c r="AB352" s="12">
        <f>IF(T352&lt;=AB$1,1,0)</f>
        <v>0</v>
      </c>
      <c r="AC352" s="20">
        <f>SUM(X352:AB352)</f>
        <v>2.2000000000000002</v>
      </c>
    </row>
    <row r="353" spans="1:29" x14ac:dyDescent="0.25">
      <c r="A353" s="6" t="s">
        <v>41</v>
      </c>
      <c r="B353" s="6">
        <v>1302601</v>
      </c>
      <c r="C353" s="6" t="s">
        <v>11</v>
      </c>
      <c r="D353" s="6">
        <v>13001</v>
      </c>
      <c r="E353" s="6">
        <v>18</v>
      </c>
      <c r="F353" s="6">
        <v>3</v>
      </c>
      <c r="G353" s="4">
        <v>11.449996948242188</v>
      </c>
      <c r="H353" s="4">
        <v>17.599990844726562</v>
      </c>
      <c r="I353" s="1">
        <v>2</v>
      </c>
      <c r="J353" s="2">
        <v>0.10640255999987858</v>
      </c>
      <c r="K353" s="10">
        <v>225</v>
      </c>
      <c r="L353" s="2">
        <v>0.10511133155825116</v>
      </c>
      <c r="M353" s="10">
        <f>VLOOKUP(B353,'Fam ranks'!$E$3:$H$35,4,0)</f>
        <v>10</v>
      </c>
      <c r="N353" s="2">
        <v>0.10559954299950505</v>
      </c>
      <c r="O353" s="2">
        <v>9.6968653535598956E-2</v>
      </c>
      <c r="P353" s="2">
        <v>8.1426780226522E-3</v>
      </c>
      <c r="Q353" s="2">
        <v>-7.3396610222786762E-3</v>
      </c>
      <c r="R353" s="2">
        <v>3.7846576602495186E-3</v>
      </c>
      <c r="S353" s="4">
        <v>3.902970209708132</v>
      </c>
      <c r="T353" s="10">
        <v>195</v>
      </c>
      <c r="U353" s="10">
        <v>4</v>
      </c>
      <c r="V353" s="10">
        <v>12</v>
      </c>
      <c r="W353" s="28" t="s">
        <v>67</v>
      </c>
      <c r="X353" s="12">
        <f>IF(M353&lt;=$X$1,1,0)</f>
        <v>1</v>
      </c>
      <c r="Y353" s="12">
        <f>IF(V353&lt;=Y$1,1,0)</f>
        <v>0</v>
      </c>
      <c r="Z353" s="12">
        <f>IF(U353&lt;=Z$1,1,0)</f>
        <v>0</v>
      </c>
      <c r="AA353" s="20">
        <f>IF(I353=1,0,IF(I353=2,1,1+$AA$1))</f>
        <v>1</v>
      </c>
      <c r="AB353" s="12">
        <f>IF(T353&lt;=AB$1,1,0)</f>
        <v>0</v>
      </c>
      <c r="AC353" s="20">
        <f>SUM(X353:AB353)</f>
        <v>2</v>
      </c>
    </row>
    <row r="354" spans="1:29" x14ac:dyDescent="0.25">
      <c r="A354" s="6" t="s">
        <v>41</v>
      </c>
      <c r="B354" s="6">
        <v>1302601</v>
      </c>
      <c r="C354" s="6" t="s">
        <v>11</v>
      </c>
      <c r="D354" s="6">
        <v>13001</v>
      </c>
      <c r="E354" s="6">
        <v>18</v>
      </c>
      <c r="F354" s="6">
        <v>1</v>
      </c>
      <c r="G354" s="4">
        <v>9.7999954223632812</v>
      </c>
      <c r="H354" s="4">
        <v>14.099998474121094</v>
      </c>
      <c r="I354" s="1">
        <v>1</v>
      </c>
      <c r="J354" s="2">
        <v>5.8450139999877138E-2</v>
      </c>
      <c r="K354" s="10">
        <v>441</v>
      </c>
      <c r="L354" s="2">
        <v>0.10511133155825116</v>
      </c>
      <c r="M354" s="10">
        <f>VLOOKUP(B354,'Fam ranks'!$E$3:$H$35,4,0)</f>
        <v>10</v>
      </c>
      <c r="N354" s="2">
        <v>0.10559954299950505</v>
      </c>
      <c r="O354" s="2">
        <v>9.6968653535598956E-2</v>
      </c>
      <c r="P354" s="2">
        <v>8.1426780226522E-3</v>
      </c>
      <c r="Q354" s="2">
        <v>-5.5292081022280129E-2</v>
      </c>
      <c r="R354" s="2">
        <v>-3.408205339750699E-3</v>
      </c>
      <c r="S354" s="4">
        <v>-3.5147495767789381</v>
      </c>
      <c r="T354" s="10">
        <v>352</v>
      </c>
      <c r="U354" s="10">
        <v>5</v>
      </c>
      <c r="V354" s="10">
        <v>19</v>
      </c>
      <c r="W354" s="28" t="s">
        <v>11</v>
      </c>
      <c r="X354" s="12">
        <f>IF(M354&lt;=$X$1,1,0)</f>
        <v>1</v>
      </c>
      <c r="Y354" s="12">
        <f>IF(V354&lt;=Y$1,1,0)</f>
        <v>0</v>
      </c>
      <c r="Z354" s="12">
        <f>IF(U354&lt;=Z$1,1,0)</f>
        <v>0</v>
      </c>
      <c r="AA354" s="20">
        <f>IF(I354=1,0,IF(I354=2,1,1+$AA$1))</f>
        <v>0</v>
      </c>
      <c r="AB354" s="12">
        <f>IF(T354&lt;=AB$1,1,0)</f>
        <v>0</v>
      </c>
      <c r="AC354" s="20">
        <f>SUM(X354:AB354)</f>
        <v>1</v>
      </c>
    </row>
    <row r="355" spans="1:29" x14ac:dyDescent="0.25">
      <c r="A355" s="6" t="s">
        <v>37</v>
      </c>
      <c r="B355" s="6">
        <v>4021031</v>
      </c>
      <c r="C355" s="6" t="s">
        <v>38</v>
      </c>
      <c r="D355" s="6">
        <v>4001</v>
      </c>
      <c r="E355" s="6">
        <v>18</v>
      </c>
      <c r="F355" s="6">
        <v>5</v>
      </c>
      <c r="G355" s="4">
        <v>11.949996948242188</v>
      </c>
      <c r="H355" s="4">
        <v>19.199996948242187</v>
      </c>
      <c r="I355" s="1">
        <v>2</v>
      </c>
      <c r="J355" s="2">
        <v>0.13215743999899132</v>
      </c>
      <c r="K355" s="10">
        <v>118</v>
      </c>
      <c r="L355" s="2">
        <v>8.1227486305939789E-2</v>
      </c>
      <c r="M355" s="10">
        <f>VLOOKUP(B355,'Fam ranks'!$E$3:$H$35,4,0)</f>
        <v>27</v>
      </c>
      <c r="N355" s="2">
        <v>0.10559954299950505</v>
      </c>
      <c r="O355" s="2">
        <v>9.6968653535598956E-2</v>
      </c>
      <c r="P355" s="2">
        <v>-1.5741167229659167E-2</v>
      </c>
      <c r="Q355" s="2">
        <v>4.2299064229145436E-2</v>
      </c>
      <c r="R355" s="2">
        <v>-3.0998407034236852E-3</v>
      </c>
      <c r="S355" s="4">
        <v>-3.196745123707093</v>
      </c>
      <c r="T355" s="10">
        <v>345</v>
      </c>
      <c r="U355" s="10">
        <v>1</v>
      </c>
      <c r="V355" s="10">
        <v>2</v>
      </c>
      <c r="W355" s="28" t="s">
        <v>11</v>
      </c>
      <c r="X355" s="12">
        <f>IF(M355&lt;=$X$1,1,0)</f>
        <v>0</v>
      </c>
      <c r="Y355" s="12">
        <f>IF(V355&lt;=Y$1,1,0)</f>
        <v>1</v>
      </c>
      <c r="Z355" s="12">
        <f>IF(U355&lt;=Z$1,1,0)</f>
        <v>1</v>
      </c>
      <c r="AA355" s="20">
        <f>IF(I355=1,0,IF(I355=2,1,1+$AA$1))</f>
        <v>1</v>
      </c>
      <c r="AB355" s="12">
        <f>IF(T355&lt;=AB$1,1,0)</f>
        <v>0</v>
      </c>
      <c r="AC355" s="20">
        <f>SUM(X355:AB355)</f>
        <v>3</v>
      </c>
    </row>
    <row r="356" spans="1:29" x14ac:dyDescent="0.25">
      <c r="A356" s="6" t="s">
        <v>37</v>
      </c>
      <c r="B356" s="6">
        <v>4021031</v>
      </c>
      <c r="C356" s="6" t="s">
        <v>38</v>
      </c>
      <c r="D356" s="6">
        <v>4001</v>
      </c>
      <c r="E356" s="6">
        <v>18</v>
      </c>
      <c r="F356" s="6">
        <v>3</v>
      </c>
      <c r="G356" s="4">
        <v>12.399993896484375</v>
      </c>
      <c r="H356" s="4">
        <v>18.29998779296875</v>
      </c>
      <c r="I356" s="1">
        <v>2</v>
      </c>
      <c r="J356" s="2">
        <v>0.12457907999942108</v>
      </c>
      <c r="K356" s="10">
        <v>147</v>
      </c>
      <c r="L356" s="2">
        <v>8.1227486305939789E-2</v>
      </c>
      <c r="M356" s="10">
        <f>VLOOKUP(B356,'Fam ranks'!$E$3:$H$35,4,0)</f>
        <v>27</v>
      </c>
      <c r="N356" s="2">
        <v>0.10559954299950505</v>
      </c>
      <c r="O356" s="2">
        <v>9.6968653535598956E-2</v>
      </c>
      <c r="P356" s="2">
        <v>-1.5741167229659167E-2</v>
      </c>
      <c r="Q356" s="2">
        <v>3.4720704229575197E-2</v>
      </c>
      <c r="R356" s="2">
        <v>-4.2365947033592205E-3</v>
      </c>
      <c r="S356" s="4">
        <v>-4.3690353004684033</v>
      </c>
      <c r="T356" s="10">
        <v>373</v>
      </c>
      <c r="U356" s="10">
        <v>2</v>
      </c>
      <c r="V356" s="10">
        <v>3</v>
      </c>
      <c r="W356" s="28" t="s">
        <v>11</v>
      </c>
      <c r="X356" s="12">
        <f>IF(M356&lt;=$X$1,1,0)</f>
        <v>0</v>
      </c>
      <c r="Y356" s="12">
        <f>IF(V356&lt;=Y$1,1,0)</f>
        <v>1</v>
      </c>
      <c r="Z356" s="12">
        <f>IF(U356&lt;=Z$1,1,0)</f>
        <v>1</v>
      </c>
      <c r="AA356" s="20">
        <f>IF(I356=1,0,IF(I356=2,1,1+$AA$1))</f>
        <v>1</v>
      </c>
      <c r="AB356" s="12">
        <f>IF(T356&lt;=AB$1,1,0)</f>
        <v>0</v>
      </c>
      <c r="AC356" s="20">
        <f>SUM(X356:AB356)</f>
        <v>3</v>
      </c>
    </row>
    <row r="357" spans="1:29" x14ac:dyDescent="0.25">
      <c r="A357" s="6" t="s">
        <v>37</v>
      </c>
      <c r="B357" s="6">
        <v>4021031</v>
      </c>
      <c r="C357" s="6" t="s">
        <v>38</v>
      </c>
      <c r="D357" s="6">
        <v>4001</v>
      </c>
      <c r="E357" s="6">
        <v>18</v>
      </c>
      <c r="F357" s="6">
        <v>1</v>
      </c>
      <c r="G357" s="4">
        <v>10.399993896484375</v>
      </c>
      <c r="H357" s="4">
        <v>19.699996948242188</v>
      </c>
      <c r="I357" s="1">
        <v>3</v>
      </c>
      <c r="J357" s="2">
        <v>0.12108407999949122</v>
      </c>
      <c r="K357" s="10">
        <v>161</v>
      </c>
      <c r="L357" s="2">
        <v>8.1227486305939789E-2</v>
      </c>
      <c r="M357" s="10">
        <f>VLOOKUP(B357,'Fam ranks'!$E$3:$H$35,4,0)</f>
        <v>27</v>
      </c>
      <c r="N357" s="2">
        <v>0.10559954299950505</v>
      </c>
      <c r="O357" s="2">
        <v>9.6968653535598956E-2</v>
      </c>
      <c r="P357" s="2">
        <v>-1.5741167229659167E-2</v>
      </c>
      <c r="Q357" s="2">
        <v>3.1225704229645337E-2</v>
      </c>
      <c r="R357" s="2">
        <v>-4.7608447033486998E-3</v>
      </c>
      <c r="S357" s="4">
        <v>-4.9096739304531098</v>
      </c>
      <c r="T357" s="10">
        <v>383</v>
      </c>
      <c r="U357" s="10">
        <v>3</v>
      </c>
      <c r="V357" s="10">
        <v>4</v>
      </c>
      <c r="W357" s="28" t="s">
        <v>11</v>
      </c>
      <c r="X357" s="12">
        <f>IF(M357&lt;=$X$1,1,0)</f>
        <v>0</v>
      </c>
      <c r="Y357" s="12">
        <f>IF(V357&lt;=Y$1,1,0)</f>
        <v>1</v>
      </c>
      <c r="Z357" s="12">
        <f>IF(U357&lt;=Z$1,1,0)</f>
        <v>0</v>
      </c>
      <c r="AA357" s="20">
        <f>IF(I357=1,0,IF(I357=2,1,1+$AA$1))</f>
        <v>1.2</v>
      </c>
      <c r="AB357" s="12">
        <f>IF(T357&lt;=AB$1,1,0)</f>
        <v>0</v>
      </c>
      <c r="AC357" s="20">
        <f>SUM(X357:AB357)</f>
        <v>2.2000000000000002</v>
      </c>
    </row>
    <row r="358" spans="1:29" x14ac:dyDescent="0.25">
      <c r="A358" s="6" t="s">
        <v>37</v>
      </c>
      <c r="B358" s="6">
        <v>4021031</v>
      </c>
      <c r="C358" s="6" t="s">
        <v>38</v>
      </c>
      <c r="D358" s="6">
        <v>4001</v>
      </c>
      <c r="E358" s="6">
        <v>18</v>
      </c>
      <c r="F358" s="6">
        <v>2</v>
      </c>
      <c r="G358" s="4">
        <v>12</v>
      </c>
      <c r="H358" s="4">
        <v>17.79998779296875</v>
      </c>
      <c r="I358" s="1">
        <v>3</v>
      </c>
      <c r="J358" s="2">
        <v>0.11406239999996615</v>
      </c>
      <c r="K358" s="10">
        <v>195</v>
      </c>
      <c r="L358" s="2">
        <v>8.1227486305939789E-2</v>
      </c>
      <c r="M358" s="10">
        <f>VLOOKUP(B358,'Fam ranks'!$E$3:$H$35,4,0)</f>
        <v>27</v>
      </c>
      <c r="N358" s="2">
        <v>0.10559954299950505</v>
      </c>
      <c r="O358" s="2">
        <v>9.6968653535598956E-2</v>
      </c>
      <c r="P358" s="2">
        <v>-1.5741167229659167E-2</v>
      </c>
      <c r="Q358" s="2">
        <v>2.4204024230120261E-2</v>
      </c>
      <c r="R358" s="2">
        <v>-5.8140967032774618E-3</v>
      </c>
      <c r="S358" s="4">
        <v>-5.9958517431027349</v>
      </c>
      <c r="T358" s="10">
        <v>401</v>
      </c>
      <c r="U358" s="10">
        <v>4</v>
      </c>
      <c r="V358" s="10">
        <v>5</v>
      </c>
      <c r="W358" s="28" t="s">
        <v>11</v>
      </c>
      <c r="X358" s="12">
        <f>IF(M358&lt;=$X$1,1,0)</f>
        <v>0</v>
      </c>
      <c r="Y358" s="12">
        <f>IF(V358&lt;=Y$1,1,0)</f>
        <v>1</v>
      </c>
      <c r="Z358" s="12">
        <f>IF(U358&lt;=Z$1,1,0)</f>
        <v>0</v>
      </c>
      <c r="AA358" s="20">
        <f>IF(I358=1,0,IF(I358=2,1,1+$AA$1))</f>
        <v>1.2</v>
      </c>
      <c r="AB358" s="12">
        <f>IF(T358&lt;=AB$1,1,0)</f>
        <v>0</v>
      </c>
      <c r="AC358" s="20">
        <f>SUM(X358:AB358)</f>
        <v>2.2000000000000002</v>
      </c>
    </row>
    <row r="359" spans="1:29" x14ac:dyDescent="0.25">
      <c r="A359" s="6" t="s">
        <v>37</v>
      </c>
      <c r="B359" s="6">
        <v>4021031</v>
      </c>
      <c r="C359" s="6" t="s">
        <v>38</v>
      </c>
      <c r="D359" s="6">
        <v>4001</v>
      </c>
      <c r="E359" s="6">
        <v>18</v>
      </c>
      <c r="F359" s="6">
        <v>6</v>
      </c>
      <c r="G359" s="4">
        <v>10.849998474121094</v>
      </c>
      <c r="H359" s="4">
        <v>15</v>
      </c>
      <c r="I359" s="1">
        <v>3</v>
      </c>
      <c r="J359" s="2">
        <v>7.3237499999777356E-2</v>
      </c>
      <c r="K359" s="10">
        <v>389</v>
      </c>
      <c r="L359" s="2">
        <v>8.1227486305939789E-2</v>
      </c>
      <c r="M359" s="10">
        <f>VLOOKUP(B359,'Fam ranks'!$E$3:$H$35,4,0)</f>
        <v>27</v>
      </c>
      <c r="N359" s="2">
        <v>0.10559954299950505</v>
      </c>
      <c r="O359" s="2">
        <v>9.6968653535598956E-2</v>
      </c>
      <c r="P359" s="2">
        <v>-1.5741167229659167E-2</v>
      </c>
      <c r="Q359" s="2">
        <v>-1.662087577006853E-2</v>
      </c>
      <c r="R359" s="2">
        <v>-1.1937831703305779E-2</v>
      </c>
      <c r="S359" s="4">
        <v>-12.311021415722951</v>
      </c>
      <c r="T359" s="10">
        <v>491</v>
      </c>
      <c r="U359" s="10">
        <v>5</v>
      </c>
      <c r="V359" s="10">
        <v>11</v>
      </c>
      <c r="W359" s="28" t="s">
        <v>11</v>
      </c>
      <c r="X359" s="12">
        <f>IF(M359&lt;=$X$1,1,0)</f>
        <v>0</v>
      </c>
      <c r="Y359" s="12">
        <f>IF(V359&lt;=Y$1,1,0)</f>
        <v>0</v>
      </c>
      <c r="Z359" s="12">
        <f>IF(U359&lt;=Z$1,1,0)</f>
        <v>0</v>
      </c>
      <c r="AA359" s="20">
        <f>IF(I359=1,0,IF(I359=2,1,1+$AA$1))</f>
        <v>1.2</v>
      </c>
      <c r="AB359" s="12">
        <f>IF(T359&lt;=AB$1,1,0)</f>
        <v>0</v>
      </c>
      <c r="AC359" s="20">
        <f>SUM(X359:AB359)</f>
        <v>1.2</v>
      </c>
    </row>
    <row r="360" spans="1:29" x14ac:dyDescent="0.25">
      <c r="A360" s="6" t="s">
        <v>37</v>
      </c>
      <c r="B360" s="6">
        <v>4021031</v>
      </c>
      <c r="C360" s="6" t="s">
        <v>38</v>
      </c>
      <c r="D360" s="6">
        <v>4001</v>
      </c>
      <c r="E360" s="6">
        <v>18</v>
      </c>
      <c r="F360" s="6">
        <v>4</v>
      </c>
      <c r="G360" s="4">
        <v>10.199996948242187</v>
      </c>
      <c r="H360" s="4">
        <v>13.799995422363281</v>
      </c>
      <c r="I360" s="1">
        <v>2</v>
      </c>
      <c r="J360" s="2">
        <v>5.8274639999581268E-2</v>
      </c>
      <c r="K360" s="10">
        <v>442</v>
      </c>
      <c r="L360" s="2">
        <v>8.1227486305939789E-2</v>
      </c>
      <c r="M360" s="10">
        <f>VLOOKUP(B360,'Fam ranks'!$E$3:$H$35,4,0)</f>
        <v>27</v>
      </c>
      <c r="N360" s="2">
        <v>0.10559954299950505</v>
      </c>
      <c r="O360" s="2">
        <v>9.6968653535598956E-2</v>
      </c>
      <c r="P360" s="2">
        <v>-1.5741167229659167E-2</v>
      </c>
      <c r="Q360" s="2">
        <v>-3.1583735770264618E-2</v>
      </c>
      <c r="R360" s="2">
        <v>-1.4182260703335193E-2</v>
      </c>
      <c r="S360" s="4">
        <v>-14.62561372797512</v>
      </c>
      <c r="T360" s="10">
        <v>507</v>
      </c>
      <c r="U360" s="10">
        <v>6</v>
      </c>
      <c r="V360" s="10">
        <v>12</v>
      </c>
      <c r="W360" s="28" t="s">
        <v>11</v>
      </c>
      <c r="X360" s="12">
        <f>IF(M360&lt;=$X$1,1,0)</f>
        <v>0</v>
      </c>
      <c r="Y360" s="12">
        <f>IF(V360&lt;=Y$1,1,0)</f>
        <v>0</v>
      </c>
      <c r="Z360" s="12">
        <f>IF(U360&lt;=Z$1,1,0)</f>
        <v>0</v>
      </c>
      <c r="AA360" s="20">
        <f>IF(I360=1,0,IF(I360=2,1,1+$AA$1))</f>
        <v>1</v>
      </c>
      <c r="AB360" s="12">
        <f>IF(T360&lt;=AB$1,1,0)</f>
        <v>0</v>
      </c>
      <c r="AC360" s="20">
        <f>SUM(X360:AB360)</f>
        <v>1</v>
      </c>
    </row>
    <row r="361" spans="1:29" x14ac:dyDescent="0.25">
      <c r="A361" s="6" t="s">
        <v>24</v>
      </c>
      <c r="B361" s="6">
        <v>13077471</v>
      </c>
      <c r="C361" s="6" t="s">
        <v>11</v>
      </c>
      <c r="D361" s="6">
        <v>13001</v>
      </c>
      <c r="E361" s="6">
        <v>18</v>
      </c>
      <c r="F361" s="6">
        <v>6</v>
      </c>
      <c r="G361" s="4">
        <v>11.899993896484375</v>
      </c>
      <c r="H361" s="4">
        <v>20</v>
      </c>
      <c r="I361" s="1">
        <v>2</v>
      </c>
      <c r="J361" s="2">
        <v>0.14279999999962456</v>
      </c>
      <c r="K361" s="10">
        <v>89</v>
      </c>
      <c r="L361" s="2">
        <v>8.6400584002347763E-2</v>
      </c>
      <c r="M361" s="10">
        <f>VLOOKUP(B361,'Fam ranks'!$E$3:$H$35,4,0)</f>
        <v>25</v>
      </c>
      <c r="N361" s="2">
        <v>0.10559954299950505</v>
      </c>
      <c r="O361" s="2">
        <v>9.6968653535598956E-2</v>
      </c>
      <c r="P361" s="2">
        <v>-1.0568069533251193E-2</v>
      </c>
      <c r="Q361" s="2">
        <v>4.77685265333707E-2</v>
      </c>
      <c r="R361" s="2">
        <v>8.2443726005488986E-4</v>
      </c>
      <c r="S361" s="4">
        <v>0.85021007304409357</v>
      </c>
      <c r="T361" s="10">
        <v>260</v>
      </c>
      <c r="U361" s="10">
        <v>1</v>
      </c>
      <c r="V361" s="10">
        <v>2</v>
      </c>
      <c r="W361" s="28" t="s">
        <v>11</v>
      </c>
      <c r="X361" s="12">
        <f>IF(M361&lt;=$X$1,1,0)</f>
        <v>0</v>
      </c>
      <c r="Y361" s="12">
        <f>IF(V361&lt;=Y$1,1,0)</f>
        <v>1</v>
      </c>
      <c r="Z361" s="12">
        <f>IF(U361&lt;=Z$1,1,0)</f>
        <v>1</v>
      </c>
      <c r="AA361" s="20">
        <f>IF(I361=1,0,IF(I361=2,1,1+$AA$1))</f>
        <v>1</v>
      </c>
      <c r="AB361" s="12">
        <f>IF(T361&lt;=AB$1,1,0)</f>
        <v>0</v>
      </c>
      <c r="AC361" s="20">
        <f>SUM(X361:AB361)</f>
        <v>3</v>
      </c>
    </row>
    <row r="362" spans="1:29" x14ac:dyDescent="0.25">
      <c r="A362" s="6" t="s">
        <v>24</v>
      </c>
      <c r="B362" s="6">
        <v>13077471</v>
      </c>
      <c r="C362" s="6" t="s">
        <v>11</v>
      </c>
      <c r="D362" s="6">
        <v>13001</v>
      </c>
      <c r="E362" s="6">
        <v>18</v>
      </c>
      <c r="F362" s="6">
        <v>3</v>
      </c>
      <c r="G362" s="4">
        <v>12</v>
      </c>
      <c r="H362" s="4">
        <v>19.199996948242187</v>
      </c>
      <c r="I362" s="1">
        <v>2</v>
      </c>
      <c r="J362" s="2">
        <v>0.1327103999992687</v>
      </c>
      <c r="K362" s="10">
        <v>116</v>
      </c>
      <c r="L362" s="2">
        <v>8.6400584002347763E-2</v>
      </c>
      <c r="M362" s="10">
        <f>VLOOKUP(B362,'Fam ranks'!$E$3:$H$35,4,0)</f>
        <v>25</v>
      </c>
      <c r="N362" s="2">
        <v>0.10559954299950505</v>
      </c>
      <c r="O362" s="2">
        <v>9.6968653535598956E-2</v>
      </c>
      <c r="P362" s="2">
        <v>-1.0568069533251193E-2</v>
      </c>
      <c r="Q362" s="2">
        <v>3.7678926533014842E-2</v>
      </c>
      <c r="R362" s="2">
        <v>-6.8900273999848889E-4</v>
      </c>
      <c r="S362" s="4">
        <v>-0.71054172134662408</v>
      </c>
      <c r="T362" s="10">
        <v>297</v>
      </c>
      <c r="U362" s="10">
        <v>2</v>
      </c>
      <c r="V362" s="10">
        <v>4</v>
      </c>
      <c r="W362" s="28" t="s">
        <v>11</v>
      </c>
      <c r="X362" s="12">
        <f>IF(M362&lt;=$X$1,1,0)</f>
        <v>0</v>
      </c>
      <c r="Y362" s="12">
        <f>IF(V362&lt;=Y$1,1,0)</f>
        <v>1</v>
      </c>
      <c r="Z362" s="12">
        <f>IF(U362&lt;=Z$1,1,0)</f>
        <v>1</v>
      </c>
      <c r="AA362" s="20">
        <f>IF(I362=1,0,IF(I362=2,1,1+$AA$1))</f>
        <v>1</v>
      </c>
      <c r="AB362" s="12">
        <f>IF(T362&lt;=AB$1,1,0)</f>
        <v>0</v>
      </c>
      <c r="AC362" s="20">
        <f>SUM(X362:AB362)</f>
        <v>3</v>
      </c>
    </row>
    <row r="363" spans="1:29" x14ac:dyDescent="0.25">
      <c r="A363" s="6" t="s">
        <v>24</v>
      </c>
      <c r="B363" s="6">
        <v>13077471</v>
      </c>
      <c r="C363" s="6" t="s">
        <v>11</v>
      </c>
      <c r="D363" s="6">
        <v>13001</v>
      </c>
      <c r="E363" s="6">
        <v>18</v>
      </c>
      <c r="F363" s="6">
        <v>2</v>
      </c>
      <c r="G363" s="4">
        <v>11.199996948242188</v>
      </c>
      <c r="H363" s="4">
        <v>18.699996948242188</v>
      </c>
      <c r="I363" s="1">
        <v>3</v>
      </c>
      <c r="J363" s="2">
        <v>0.11749583999971946</v>
      </c>
      <c r="K363" s="10">
        <v>181</v>
      </c>
      <c r="L363" s="2">
        <v>8.6400584002347763E-2</v>
      </c>
      <c r="M363" s="10">
        <f>VLOOKUP(B363,'Fam ranks'!$E$3:$H$35,4,0)</f>
        <v>25</v>
      </c>
      <c r="N363" s="2">
        <v>0.10559954299950505</v>
      </c>
      <c r="O363" s="2">
        <v>9.6968653535598956E-2</v>
      </c>
      <c r="P363" s="2">
        <v>-1.0568069533251193E-2</v>
      </c>
      <c r="Q363" s="2">
        <v>2.2464366533465605E-2</v>
      </c>
      <c r="R363" s="2">
        <v>-2.9711867399308746E-3</v>
      </c>
      <c r="S363" s="4">
        <v>-3.0640692962082823</v>
      </c>
      <c r="T363" s="10">
        <v>341</v>
      </c>
      <c r="U363" s="10">
        <v>3</v>
      </c>
      <c r="V363" s="10">
        <v>5</v>
      </c>
      <c r="W363" s="28" t="s">
        <v>11</v>
      </c>
      <c r="X363" s="12">
        <f>IF(M363&lt;=$X$1,1,0)</f>
        <v>0</v>
      </c>
      <c r="Y363" s="12">
        <f>IF(V363&lt;=Y$1,1,0)</f>
        <v>1</v>
      </c>
      <c r="Z363" s="12">
        <f>IF(U363&lt;=Z$1,1,0)</f>
        <v>0</v>
      </c>
      <c r="AA363" s="20">
        <f>IF(I363=1,0,IF(I363=2,1,1+$AA$1))</f>
        <v>1.2</v>
      </c>
      <c r="AB363" s="12">
        <f>IF(T363&lt;=AB$1,1,0)</f>
        <v>0</v>
      </c>
      <c r="AC363" s="20">
        <f>SUM(X363:AB363)</f>
        <v>2.2000000000000002</v>
      </c>
    </row>
    <row r="364" spans="1:29" x14ac:dyDescent="0.25">
      <c r="A364" s="6" t="s">
        <v>24</v>
      </c>
      <c r="B364" s="6">
        <v>13077471</v>
      </c>
      <c r="C364" s="6" t="s">
        <v>11</v>
      </c>
      <c r="D364" s="6">
        <v>13001</v>
      </c>
      <c r="E364" s="6">
        <v>18</v>
      </c>
      <c r="F364" s="6">
        <v>5</v>
      </c>
      <c r="G364" s="4">
        <v>10.099998474121094</v>
      </c>
      <c r="H364" s="4">
        <v>18.79998779296875</v>
      </c>
      <c r="I364" s="1">
        <v>2</v>
      </c>
      <c r="J364" s="2">
        <v>0.10709231999953772</v>
      </c>
      <c r="K364" s="10">
        <v>223</v>
      </c>
      <c r="L364" s="2">
        <v>8.6400584002347763E-2</v>
      </c>
      <c r="M364" s="10">
        <f>VLOOKUP(B364,'Fam ranks'!$E$3:$H$35,4,0)</f>
        <v>25</v>
      </c>
      <c r="N364" s="2">
        <v>0.10559954299950505</v>
      </c>
      <c r="O364" s="2">
        <v>9.6968653535598956E-2</v>
      </c>
      <c r="P364" s="2">
        <v>-1.0568069533251193E-2</v>
      </c>
      <c r="Q364" s="2">
        <v>1.2060846533283862E-2</v>
      </c>
      <c r="R364" s="2">
        <v>-4.5317147399581356E-3</v>
      </c>
      <c r="S364" s="4">
        <v>-4.673381113098019</v>
      </c>
      <c r="T364" s="10">
        <v>378</v>
      </c>
      <c r="U364" s="10">
        <v>4</v>
      </c>
      <c r="V364" s="10">
        <v>7</v>
      </c>
      <c r="W364" s="28" t="s">
        <v>11</v>
      </c>
      <c r="X364" s="12">
        <f>IF(M364&lt;=$X$1,1,0)</f>
        <v>0</v>
      </c>
      <c r="Y364" s="12">
        <f>IF(V364&lt;=Y$1,1,0)</f>
        <v>0</v>
      </c>
      <c r="Z364" s="12">
        <f>IF(U364&lt;=Z$1,1,0)</f>
        <v>0</v>
      </c>
      <c r="AA364" s="20">
        <f>IF(I364=1,0,IF(I364=2,1,1+$AA$1))</f>
        <v>1</v>
      </c>
      <c r="AB364" s="12">
        <f>IF(T364&lt;=AB$1,1,0)</f>
        <v>0</v>
      </c>
      <c r="AC364" s="20">
        <f>SUM(X364:AB364)</f>
        <v>1</v>
      </c>
    </row>
    <row r="365" spans="1:29" x14ac:dyDescent="0.25">
      <c r="A365" s="6" t="s">
        <v>24</v>
      </c>
      <c r="B365" s="6">
        <v>13077471</v>
      </c>
      <c r="C365" s="6" t="s">
        <v>11</v>
      </c>
      <c r="D365" s="6">
        <v>13001</v>
      </c>
      <c r="E365" s="6">
        <v>18</v>
      </c>
      <c r="F365" s="6">
        <v>4</v>
      </c>
      <c r="G365" s="4">
        <v>10.199996948242187</v>
      </c>
      <c r="H365" s="4">
        <v>18.399993896484375</v>
      </c>
      <c r="I365" s="1">
        <v>2</v>
      </c>
      <c r="J365" s="2">
        <v>0.10359935999986192</v>
      </c>
      <c r="K365" s="10">
        <v>240</v>
      </c>
      <c r="L365" s="2">
        <v>8.6400584002347763E-2</v>
      </c>
      <c r="M365" s="10">
        <f>VLOOKUP(B365,'Fam ranks'!$E$3:$H$35,4,0)</f>
        <v>25</v>
      </c>
      <c r="N365" s="2">
        <v>0.10559954299950505</v>
      </c>
      <c r="O365" s="2">
        <v>9.6968653535598956E-2</v>
      </c>
      <c r="P365" s="2">
        <v>-1.0568069533251193E-2</v>
      </c>
      <c r="Q365" s="2">
        <v>8.5678865336080573E-3</v>
      </c>
      <c r="R365" s="2">
        <v>-5.0556587399095063E-3</v>
      </c>
      <c r="S365" s="4">
        <v>-5.2137041771478065</v>
      </c>
      <c r="T365" s="10">
        <v>386</v>
      </c>
      <c r="U365" s="10">
        <v>5</v>
      </c>
      <c r="V365" s="10">
        <v>8</v>
      </c>
      <c r="W365" s="28" t="s">
        <v>11</v>
      </c>
      <c r="X365" s="12">
        <f>IF(M365&lt;=$X$1,1,0)</f>
        <v>0</v>
      </c>
      <c r="Y365" s="12">
        <f>IF(V365&lt;=Y$1,1,0)</f>
        <v>0</v>
      </c>
      <c r="Z365" s="12">
        <f>IF(U365&lt;=Z$1,1,0)</f>
        <v>0</v>
      </c>
      <c r="AA365" s="20">
        <f>IF(I365=1,0,IF(I365=2,1,1+$AA$1))</f>
        <v>1</v>
      </c>
      <c r="AB365" s="12">
        <f>IF(T365&lt;=AB$1,1,0)</f>
        <v>0</v>
      </c>
      <c r="AC365" s="20">
        <f>SUM(X365:AB365)</f>
        <v>1</v>
      </c>
    </row>
    <row r="366" spans="1:29" x14ac:dyDescent="0.25">
      <c r="A366" s="6" t="s">
        <v>39</v>
      </c>
      <c r="B366" s="6">
        <v>130210131</v>
      </c>
      <c r="C366" s="6" t="s">
        <v>40</v>
      </c>
      <c r="D366" s="6">
        <v>13001</v>
      </c>
      <c r="E366" s="6">
        <v>18</v>
      </c>
      <c r="F366" s="6">
        <v>1</v>
      </c>
      <c r="G366" s="4">
        <v>10.399993896484375</v>
      </c>
      <c r="H366" s="4">
        <v>20.199996948242187</v>
      </c>
      <c r="I366" s="1">
        <v>3</v>
      </c>
      <c r="J366" s="2">
        <v>0.12730847999955586</v>
      </c>
      <c r="K366" s="10">
        <v>135</v>
      </c>
      <c r="L366" s="2">
        <v>7.1390531196177082E-2</v>
      </c>
      <c r="M366" s="10">
        <f>VLOOKUP(B366,'Fam ranks'!$E$3:$H$35,4,0)</f>
        <v>30</v>
      </c>
      <c r="N366" s="2">
        <v>0.10559954299950505</v>
      </c>
      <c r="O366" s="2">
        <v>9.6968653535598956E-2</v>
      </c>
      <c r="P366" s="2">
        <v>-2.5578122339421874E-2</v>
      </c>
      <c r="Q366" s="2">
        <v>4.7287059339472678E-2</v>
      </c>
      <c r="R366" s="2">
        <v>-8.2538145027322221E-3</v>
      </c>
      <c r="S366" s="4">
        <v>-8.5118377968423538</v>
      </c>
      <c r="T366" s="10">
        <v>447</v>
      </c>
      <c r="U366" s="10">
        <v>1</v>
      </c>
      <c r="V366" s="10">
        <v>2</v>
      </c>
      <c r="W366" s="28" t="s">
        <v>11</v>
      </c>
      <c r="X366" s="12">
        <f>IF(M366&lt;=$X$1,1,0)</f>
        <v>0</v>
      </c>
      <c r="Y366" s="12">
        <f>IF(V366&lt;=Y$1,1,0)</f>
        <v>1</v>
      </c>
      <c r="Z366" s="12">
        <f>IF(U366&lt;=Z$1,1,0)</f>
        <v>1</v>
      </c>
      <c r="AA366" s="20">
        <f>IF(I366=1,0,IF(I366=2,1,1+$AA$1))</f>
        <v>1.2</v>
      </c>
      <c r="AB366" s="12">
        <f>IF(T366&lt;=AB$1,1,0)</f>
        <v>0</v>
      </c>
      <c r="AC366" s="20">
        <f>SUM(X366:AB366)</f>
        <v>3.2</v>
      </c>
    </row>
    <row r="367" spans="1:29" x14ac:dyDescent="0.25">
      <c r="A367" s="6" t="s">
        <v>39</v>
      </c>
      <c r="B367" s="6">
        <v>130210131</v>
      </c>
      <c r="C367" s="6" t="s">
        <v>40</v>
      </c>
      <c r="D367" s="6">
        <v>13001</v>
      </c>
      <c r="E367" s="6">
        <v>18</v>
      </c>
      <c r="F367" s="6">
        <v>2</v>
      </c>
      <c r="G367" s="4">
        <v>12.899993896484375</v>
      </c>
      <c r="H367" s="4">
        <v>16.899993896484375</v>
      </c>
      <c r="I367" s="1">
        <v>1</v>
      </c>
      <c r="J367" s="2">
        <v>0.11053106999952433</v>
      </c>
      <c r="K367" s="10">
        <v>206</v>
      </c>
      <c r="L367" s="2">
        <v>7.1390531196177082E-2</v>
      </c>
      <c r="M367" s="10">
        <f>VLOOKUP(B367,'Fam ranks'!$E$3:$H$35,4,0)</f>
        <v>30</v>
      </c>
      <c r="N367" s="2">
        <v>0.10559954299950505</v>
      </c>
      <c r="O367" s="2">
        <v>9.6968653535598956E-2</v>
      </c>
      <c r="P367" s="2">
        <v>-2.5578122339421874E-2</v>
      </c>
      <c r="Q367" s="2">
        <v>3.0509649339441156E-2</v>
      </c>
      <c r="R367" s="2">
        <v>-1.0770426002736949E-2</v>
      </c>
      <c r="S367" s="4">
        <v>-11.107121332547871</v>
      </c>
      <c r="T367" s="10">
        <v>477</v>
      </c>
      <c r="U367" s="10">
        <v>2</v>
      </c>
      <c r="V367" s="10">
        <v>3</v>
      </c>
      <c r="W367" s="28" t="s">
        <v>11</v>
      </c>
      <c r="X367" s="12">
        <f>IF(M367&lt;=$X$1,1,0)</f>
        <v>0</v>
      </c>
      <c r="Y367" s="12">
        <f>IF(V367&lt;=Y$1,1,0)</f>
        <v>1</v>
      </c>
      <c r="Z367" s="12">
        <f>IF(U367&lt;=Z$1,1,0)</f>
        <v>1</v>
      </c>
      <c r="AA367" s="20">
        <f>IF(I367=1,0,IF(I367=2,1,1+$AA$1))</f>
        <v>0</v>
      </c>
      <c r="AB367" s="12">
        <f>IF(T367&lt;=AB$1,1,0)</f>
        <v>0</v>
      </c>
      <c r="AC367" s="20">
        <f>SUM(X367:AB367)</f>
        <v>2</v>
      </c>
    </row>
    <row r="368" spans="1:29" x14ac:dyDescent="0.25">
      <c r="A368" s="6" t="s">
        <v>39</v>
      </c>
      <c r="B368" s="6">
        <v>130210131</v>
      </c>
      <c r="C368" s="6" t="s">
        <v>40</v>
      </c>
      <c r="D368" s="6">
        <v>13001</v>
      </c>
      <c r="E368" s="6">
        <v>18</v>
      </c>
      <c r="F368" s="6">
        <v>6</v>
      </c>
      <c r="G368" s="4">
        <v>11.5</v>
      </c>
      <c r="H368" s="4">
        <v>17.099990844726563</v>
      </c>
      <c r="I368" s="1">
        <v>1</v>
      </c>
      <c r="J368" s="2">
        <v>0.10088144999917859</v>
      </c>
      <c r="K368" s="10">
        <v>257</v>
      </c>
      <c r="L368" s="2">
        <v>7.1390531196177082E-2</v>
      </c>
      <c r="M368" s="10">
        <f>VLOOKUP(B368,'Fam ranks'!$E$3:$H$35,4,0)</f>
        <v>30</v>
      </c>
      <c r="N368" s="2">
        <v>0.10559954299950505</v>
      </c>
      <c r="O368" s="2">
        <v>9.6968653535598956E-2</v>
      </c>
      <c r="P368" s="2">
        <v>-2.5578122339421874E-2</v>
      </c>
      <c r="Q368" s="2">
        <v>2.0860029339095407E-2</v>
      </c>
      <c r="R368" s="2">
        <v>-1.2217869002788814E-2</v>
      </c>
      <c r="S368" s="4">
        <v>-12.599812988331751</v>
      </c>
      <c r="T368" s="10">
        <v>492</v>
      </c>
      <c r="U368" s="10">
        <v>3</v>
      </c>
      <c r="V368" s="10">
        <v>4</v>
      </c>
      <c r="W368" s="28" t="s">
        <v>11</v>
      </c>
      <c r="X368" s="12">
        <f>IF(M368&lt;=$X$1,1,0)</f>
        <v>0</v>
      </c>
      <c r="Y368" s="12">
        <f>IF(V368&lt;=Y$1,1,0)</f>
        <v>1</v>
      </c>
      <c r="Z368" s="12">
        <f>IF(U368&lt;=Z$1,1,0)</f>
        <v>0</v>
      </c>
      <c r="AA368" s="20">
        <f>IF(I368=1,0,IF(I368=2,1,1+$AA$1))</f>
        <v>0</v>
      </c>
      <c r="AB368" s="12">
        <f>IF(T368&lt;=AB$1,1,0)</f>
        <v>0</v>
      </c>
      <c r="AC368" s="20">
        <f>SUM(X368:AB368)</f>
        <v>1</v>
      </c>
    </row>
    <row r="369" spans="1:29" x14ac:dyDescent="0.25">
      <c r="A369" s="6" t="s">
        <v>39</v>
      </c>
      <c r="B369" s="6">
        <v>130210131</v>
      </c>
      <c r="C369" s="6" t="s">
        <v>40</v>
      </c>
      <c r="D369" s="6">
        <v>13001</v>
      </c>
      <c r="E369" s="6">
        <v>18</v>
      </c>
      <c r="F369" s="6">
        <v>5</v>
      </c>
      <c r="G369" s="4">
        <v>10.699996948242188</v>
      </c>
      <c r="H369" s="4">
        <v>13.399993896484375</v>
      </c>
      <c r="I369" s="1">
        <v>3</v>
      </c>
      <c r="J369" s="2">
        <v>5.7638759999917966E-2</v>
      </c>
      <c r="K369" s="10">
        <v>445</v>
      </c>
      <c r="L369" s="2">
        <v>7.1390531196177082E-2</v>
      </c>
      <c r="M369" s="10">
        <f>VLOOKUP(B369,'Fam ranks'!$E$3:$H$35,4,0)</f>
        <v>30</v>
      </c>
      <c r="N369" s="2">
        <v>0.10559954299950505</v>
      </c>
      <c r="O369" s="2">
        <v>9.6968653535598956E-2</v>
      </c>
      <c r="P369" s="2">
        <v>-2.5578122339421874E-2</v>
      </c>
      <c r="Q369" s="2">
        <v>-2.2382660660165213E-2</v>
      </c>
      <c r="R369" s="2">
        <v>-1.8704272502677907E-2</v>
      </c>
      <c r="S369" s="4">
        <v>-19.288988575891928</v>
      </c>
      <c r="T369" s="10">
        <v>529</v>
      </c>
      <c r="U369" s="10">
        <v>4</v>
      </c>
      <c r="V369" s="10">
        <v>7</v>
      </c>
      <c r="W369" s="28" t="s">
        <v>11</v>
      </c>
      <c r="X369" s="12">
        <f>IF(M369&lt;=$X$1,1,0)</f>
        <v>0</v>
      </c>
      <c r="Y369" s="12">
        <f>IF(V369&lt;=Y$1,1,0)</f>
        <v>0</v>
      </c>
      <c r="Z369" s="12">
        <f>IF(U369&lt;=Z$1,1,0)</f>
        <v>0</v>
      </c>
      <c r="AA369" s="20">
        <f>IF(I369=1,0,IF(I369=2,1,1+$AA$1))</f>
        <v>1.2</v>
      </c>
      <c r="AB369" s="12">
        <f>IF(T369&lt;=AB$1,1,0)</f>
        <v>0</v>
      </c>
      <c r="AC369" s="20">
        <f>SUM(X369:AB369)</f>
        <v>1.2</v>
      </c>
    </row>
    <row r="370" spans="1:29" x14ac:dyDescent="0.25">
      <c r="A370" s="6" t="s">
        <v>39</v>
      </c>
      <c r="B370" s="6">
        <v>130210131</v>
      </c>
      <c r="C370" s="6" t="s">
        <v>40</v>
      </c>
      <c r="D370" s="6">
        <v>13001</v>
      </c>
      <c r="E370" s="6">
        <v>18</v>
      </c>
      <c r="F370" s="6">
        <v>4</v>
      </c>
      <c r="G370" s="4">
        <v>9.5999984741210937</v>
      </c>
      <c r="H370" s="4">
        <v>12.099998474121094</v>
      </c>
      <c r="I370" s="1">
        <v>2</v>
      </c>
      <c r="J370" s="2">
        <v>4.2166079999788053E-2</v>
      </c>
      <c r="K370" s="10">
        <v>492</v>
      </c>
      <c r="L370" s="2">
        <v>7.1390531196177082E-2</v>
      </c>
      <c r="M370" s="10">
        <f>VLOOKUP(B370,'Fam ranks'!$E$3:$H$35,4,0)</f>
        <v>30</v>
      </c>
      <c r="N370" s="2">
        <v>0.10559954299950505</v>
      </c>
      <c r="O370" s="2">
        <v>9.6968653535598956E-2</v>
      </c>
      <c r="P370" s="2">
        <v>-2.5578122339421874E-2</v>
      </c>
      <c r="Q370" s="2">
        <v>-3.7855340660295125E-2</v>
      </c>
      <c r="R370" s="2">
        <v>-2.1025174502697391E-2</v>
      </c>
      <c r="S370" s="4">
        <v>-21.682444517989172</v>
      </c>
      <c r="T370" s="10">
        <v>538</v>
      </c>
      <c r="U370" s="10">
        <v>5</v>
      </c>
      <c r="V370" s="10">
        <v>8</v>
      </c>
      <c r="W370" s="28" t="s">
        <v>11</v>
      </c>
      <c r="X370" s="12">
        <f>IF(M370&lt;=$X$1,1,0)</f>
        <v>0</v>
      </c>
      <c r="Y370" s="12">
        <f>IF(V370&lt;=Y$1,1,0)</f>
        <v>0</v>
      </c>
      <c r="Z370" s="12">
        <f>IF(U370&lt;=Z$1,1,0)</f>
        <v>0</v>
      </c>
      <c r="AA370" s="20">
        <f>IF(I370=1,0,IF(I370=2,1,1+$AA$1))</f>
        <v>1</v>
      </c>
      <c r="AB370" s="12">
        <f>IF(T370&lt;=AB$1,1,0)</f>
        <v>0</v>
      </c>
      <c r="AC370" s="20">
        <f>SUM(X370:AB370)</f>
        <v>1</v>
      </c>
    </row>
    <row r="371" spans="1:29" x14ac:dyDescent="0.25">
      <c r="A371" s="6" t="s">
        <v>15</v>
      </c>
      <c r="B371" s="6">
        <v>997</v>
      </c>
      <c r="C371" s="6" t="s">
        <v>11</v>
      </c>
      <c r="D371" s="6">
        <v>98</v>
      </c>
      <c r="E371" s="6">
        <v>19</v>
      </c>
      <c r="F371" s="6">
        <v>1</v>
      </c>
      <c r="G371" s="4">
        <v>10.399993896484375</v>
      </c>
      <c r="H371" s="4">
        <v>15.199996948242187</v>
      </c>
      <c r="I371" s="1">
        <v>3</v>
      </c>
      <c r="J371" s="2">
        <v>7.2084479999830364E-2</v>
      </c>
      <c r="K371" s="10">
        <v>393</v>
      </c>
      <c r="L371" s="2">
        <v>4.57339208466538E-2</v>
      </c>
      <c r="M371" s="10">
        <f>VLOOKUP(B371,'Fam ranks'!$E$3:$H$35,4,0)</f>
        <v>32</v>
      </c>
      <c r="N371" s="2">
        <v>8.0209814347321759E-2</v>
      </c>
      <c r="O371" s="2">
        <v>9.6968653535598956E-2</v>
      </c>
      <c r="P371" s="2">
        <v>-5.1234732688945156E-2</v>
      </c>
      <c r="Q371" s="2">
        <v>4.3109398341453761E-2</v>
      </c>
      <c r="R371" s="2">
        <v>-2.4274429862149029E-2</v>
      </c>
      <c r="S371" s="4">
        <v>-25.033275163749121</v>
      </c>
      <c r="T371" s="10">
        <v>546</v>
      </c>
      <c r="U371" s="10">
        <v>1</v>
      </c>
      <c r="V371" s="10">
        <v>4</v>
      </c>
      <c r="W371" s="28" t="s">
        <v>11</v>
      </c>
      <c r="X371" s="12">
        <f>IF(M371&lt;=$X$1,1,0)</f>
        <v>0</v>
      </c>
      <c r="Y371" s="12">
        <f>IF(V371&lt;=Y$1,1,0)</f>
        <v>1</v>
      </c>
      <c r="Z371" s="12">
        <f>IF(U371&lt;=Z$1,1,0)</f>
        <v>1</v>
      </c>
      <c r="AA371" s="20">
        <f>IF(I371=1,0,IF(I371=2,1,1+$AA$1))</f>
        <v>1.2</v>
      </c>
      <c r="AB371" s="12">
        <f>IF(T371&lt;=AB$1,1,0)</f>
        <v>0</v>
      </c>
      <c r="AC371" s="20">
        <f>SUM(X371:AB371)</f>
        <v>3.2</v>
      </c>
    </row>
    <row r="372" spans="1:29" x14ac:dyDescent="0.25">
      <c r="A372" s="6" t="s">
        <v>15</v>
      </c>
      <c r="B372" s="6">
        <v>997</v>
      </c>
      <c r="C372" s="6" t="s">
        <v>11</v>
      </c>
      <c r="D372" s="6">
        <v>98</v>
      </c>
      <c r="E372" s="6">
        <v>19</v>
      </c>
      <c r="F372" s="6">
        <v>5</v>
      </c>
      <c r="G372" s="4">
        <v>8.9499969482421875</v>
      </c>
      <c r="H372" s="4">
        <v>13.899993896484375</v>
      </c>
      <c r="I372" s="1">
        <v>2</v>
      </c>
      <c r="J372" s="2">
        <v>5.1876884999728645E-2</v>
      </c>
      <c r="K372" s="10">
        <v>470</v>
      </c>
      <c r="L372" s="2">
        <v>4.57339208466538E-2</v>
      </c>
      <c r="M372" s="10">
        <f>VLOOKUP(B372,'Fam ranks'!$E$3:$H$35,4,0)</f>
        <v>32</v>
      </c>
      <c r="N372" s="2">
        <v>8.0209814347321759E-2</v>
      </c>
      <c r="O372" s="2">
        <v>9.6968653535598956E-2</v>
      </c>
      <c r="P372" s="2">
        <v>-5.1234732688945156E-2</v>
      </c>
      <c r="Q372" s="2">
        <v>2.2901803341352042E-2</v>
      </c>
      <c r="R372" s="2">
        <v>-2.7305569112164287E-2</v>
      </c>
      <c r="S372" s="4">
        <v>-28.159171151262726</v>
      </c>
      <c r="T372" s="10">
        <v>550</v>
      </c>
      <c r="U372" s="10">
        <v>2</v>
      </c>
      <c r="V372" s="10">
        <v>6</v>
      </c>
      <c r="W372" s="28" t="s">
        <v>11</v>
      </c>
      <c r="X372" s="12">
        <f>IF(M372&lt;=$X$1,1,0)</f>
        <v>0</v>
      </c>
      <c r="Y372" s="12">
        <f>IF(V372&lt;=Y$1,1,0)</f>
        <v>0</v>
      </c>
      <c r="Z372" s="12">
        <f>IF(U372&lt;=Z$1,1,0)</f>
        <v>1</v>
      </c>
      <c r="AA372" s="20">
        <f>IF(I372=1,0,IF(I372=2,1,1+$AA$1))</f>
        <v>1</v>
      </c>
      <c r="AB372" s="12">
        <f>IF(T372&lt;=AB$1,1,0)</f>
        <v>0</v>
      </c>
      <c r="AC372" s="20">
        <f>SUM(X372:AB372)</f>
        <v>2</v>
      </c>
    </row>
    <row r="373" spans="1:29" x14ac:dyDescent="0.25">
      <c r="A373" s="6" t="s">
        <v>15</v>
      </c>
      <c r="B373" s="6">
        <v>997</v>
      </c>
      <c r="C373" s="6" t="s">
        <v>11</v>
      </c>
      <c r="D373" s="6">
        <v>98</v>
      </c>
      <c r="E373" s="6">
        <v>19</v>
      </c>
      <c r="F373" s="6">
        <v>3</v>
      </c>
      <c r="G373" s="4">
        <v>7.8999977111816406</v>
      </c>
      <c r="H373" s="4">
        <v>12.699996948242188</v>
      </c>
      <c r="I373" s="1">
        <v>2</v>
      </c>
      <c r="J373" s="2">
        <v>3.8225729999794567E-2</v>
      </c>
      <c r="K373" s="10">
        <v>501</v>
      </c>
      <c r="L373" s="2">
        <v>4.57339208466538E-2</v>
      </c>
      <c r="M373" s="10">
        <f>VLOOKUP(B373,'Fam ranks'!$E$3:$H$35,4,0)</f>
        <v>32</v>
      </c>
      <c r="N373" s="2">
        <v>8.0209814347321759E-2</v>
      </c>
      <c r="O373" s="2">
        <v>9.6968653535598956E-2</v>
      </c>
      <c r="P373" s="2">
        <v>-5.1234732688945156E-2</v>
      </c>
      <c r="Q373" s="2">
        <v>9.2506483414179635E-3</v>
      </c>
      <c r="R373" s="2">
        <v>-2.9353242362154398E-2</v>
      </c>
      <c r="S373" s="4">
        <v>-30.270856912928348</v>
      </c>
      <c r="T373" s="10">
        <v>553</v>
      </c>
      <c r="U373" s="10">
        <v>3</v>
      </c>
      <c r="V373" s="10">
        <v>8</v>
      </c>
      <c r="W373" s="28" t="s">
        <v>11</v>
      </c>
      <c r="X373" s="12">
        <f>IF(M373&lt;=$X$1,1,0)</f>
        <v>0</v>
      </c>
      <c r="Y373" s="12">
        <f>IF(V373&lt;=Y$1,1,0)</f>
        <v>0</v>
      </c>
      <c r="Z373" s="12">
        <f>IF(U373&lt;=Z$1,1,0)</f>
        <v>0</v>
      </c>
      <c r="AA373" s="20">
        <f>IF(I373=1,0,IF(I373=2,1,1+$AA$1))</f>
        <v>1</v>
      </c>
      <c r="AB373" s="12">
        <f>IF(T373&lt;=AB$1,1,0)</f>
        <v>0</v>
      </c>
      <c r="AC373" s="20">
        <f>SUM(X373:AB373)</f>
        <v>1</v>
      </c>
    </row>
    <row r="374" spans="1:29" x14ac:dyDescent="0.25">
      <c r="A374" s="6" t="s">
        <v>15</v>
      </c>
      <c r="B374" s="6">
        <v>997</v>
      </c>
      <c r="C374" s="6" t="s">
        <v>11</v>
      </c>
      <c r="D374" s="6">
        <v>98</v>
      </c>
      <c r="E374" s="6">
        <v>19</v>
      </c>
      <c r="F374" s="6">
        <v>2</v>
      </c>
      <c r="G374" s="4">
        <v>7.2999992370605469</v>
      </c>
      <c r="H374" s="4">
        <v>5.6999969482421875</v>
      </c>
      <c r="I374" s="1">
        <v>2</v>
      </c>
      <c r="J374" s="2">
        <v>7.1153099999605729E-3</v>
      </c>
      <c r="K374" s="10">
        <v>547</v>
      </c>
      <c r="L374" s="2">
        <v>4.57339208466538E-2</v>
      </c>
      <c r="M374" s="10">
        <f>VLOOKUP(B374,'Fam ranks'!$E$3:$H$35,4,0)</f>
        <v>32</v>
      </c>
      <c r="N374" s="2">
        <v>8.0209814347321759E-2</v>
      </c>
      <c r="O374" s="2">
        <v>9.6968653535598956E-2</v>
      </c>
      <c r="P374" s="2">
        <v>-5.1234732688945156E-2</v>
      </c>
      <c r="Q374" s="2">
        <v>-2.185977165841603E-2</v>
      </c>
      <c r="R374" s="2">
        <v>-3.4019805362129493E-2</v>
      </c>
      <c r="S374" s="4">
        <v>-35.083301790552554</v>
      </c>
      <c r="T374" s="10">
        <v>560</v>
      </c>
      <c r="U374" s="10">
        <v>4</v>
      </c>
      <c r="V374" s="10">
        <v>14</v>
      </c>
      <c r="W374" s="28" t="s">
        <v>11</v>
      </c>
      <c r="X374" s="12">
        <f>IF(M374&lt;=$X$1,1,0)</f>
        <v>0</v>
      </c>
      <c r="Y374" s="12">
        <f>IF(V374&lt;=Y$1,1,0)</f>
        <v>0</v>
      </c>
      <c r="Z374" s="12">
        <f>IF(U374&lt;=Z$1,1,0)</f>
        <v>0</v>
      </c>
      <c r="AA374" s="20">
        <f>IF(I374=1,0,IF(I374=2,1,1+$AA$1))</f>
        <v>1</v>
      </c>
      <c r="AB374" s="12">
        <f>IF(T374&lt;=AB$1,1,0)</f>
        <v>0</v>
      </c>
      <c r="AC374" s="20">
        <f>SUM(X374:AB374)</f>
        <v>1</v>
      </c>
    </row>
    <row r="375" spans="1:29" x14ac:dyDescent="0.25">
      <c r="A375" s="6" t="s">
        <v>15</v>
      </c>
      <c r="B375" s="6">
        <v>997</v>
      </c>
      <c r="C375" s="6" t="s">
        <v>11</v>
      </c>
      <c r="D375" s="6">
        <v>98</v>
      </c>
      <c r="E375" s="6">
        <v>19</v>
      </c>
      <c r="F375" s="6">
        <v>6</v>
      </c>
      <c r="G375" s="4">
        <v>4.2999992370605469</v>
      </c>
      <c r="H375" s="4">
        <v>5.1999969482421875</v>
      </c>
      <c r="I375" s="1">
        <v>2</v>
      </c>
      <c r="J375" s="2">
        <v>3.4881599999891932E-3</v>
      </c>
      <c r="K375" s="10">
        <v>557</v>
      </c>
      <c r="L375" s="2">
        <v>4.57339208466538E-2</v>
      </c>
      <c r="M375" s="10">
        <f>VLOOKUP(B375,'Fam ranks'!$E$3:$H$35,4,0)</f>
        <v>32</v>
      </c>
      <c r="N375" s="2">
        <v>8.0209814347321759E-2</v>
      </c>
      <c r="O375" s="2">
        <v>9.6968653535598956E-2</v>
      </c>
      <c r="P375" s="2">
        <v>-5.1234732688945156E-2</v>
      </c>
      <c r="Q375" s="2">
        <v>-2.548692165838741E-2</v>
      </c>
      <c r="R375" s="2">
        <v>-3.4563877862125204E-2</v>
      </c>
      <c r="S375" s="4">
        <v>-35.644382593634937</v>
      </c>
      <c r="T375" s="10">
        <v>561</v>
      </c>
      <c r="U375" s="10">
        <v>5</v>
      </c>
      <c r="V375" s="10">
        <v>15</v>
      </c>
      <c r="W375" s="28" t="s">
        <v>11</v>
      </c>
      <c r="X375" s="12">
        <f>IF(M375&lt;=$X$1,1,0)</f>
        <v>0</v>
      </c>
      <c r="Y375" s="12">
        <f>IF(V375&lt;=Y$1,1,0)</f>
        <v>0</v>
      </c>
      <c r="Z375" s="12">
        <f>IF(U375&lt;=Z$1,1,0)</f>
        <v>0</v>
      </c>
      <c r="AA375" s="20">
        <f>IF(I375=1,0,IF(I375=2,1,1+$AA$1))</f>
        <v>1</v>
      </c>
      <c r="AB375" s="12">
        <f>IF(T375&lt;=AB$1,1,0)</f>
        <v>0</v>
      </c>
      <c r="AC375" s="20">
        <f>SUM(X375:AB375)</f>
        <v>1</v>
      </c>
    </row>
    <row r="376" spans="1:29" x14ac:dyDescent="0.25">
      <c r="A376" s="6" t="s">
        <v>68</v>
      </c>
      <c r="B376" s="11">
        <v>40291</v>
      </c>
      <c r="C376" s="11" t="s">
        <v>47</v>
      </c>
      <c r="D376" s="11">
        <v>4001</v>
      </c>
      <c r="E376" s="11">
        <v>19</v>
      </c>
      <c r="F376" s="11">
        <v>1</v>
      </c>
      <c r="G376" s="4">
        <v>11.949996948242188</v>
      </c>
      <c r="H376" s="4">
        <v>21.199996948242188</v>
      </c>
      <c r="I376" s="1">
        <v>3</v>
      </c>
      <c r="J376" s="2">
        <v>0.16112423999948078</v>
      </c>
      <c r="K376" s="10">
        <v>55</v>
      </c>
      <c r="L376" s="2">
        <v>0.12870699264737026</v>
      </c>
      <c r="M376" s="10">
        <f>VLOOKUP(B376,'Fam ranks'!$E$3:$H$35,4,0)</f>
        <v>3</v>
      </c>
      <c r="N376" s="2">
        <v>8.0209814347321759E-2</v>
      </c>
      <c r="O376" s="2">
        <v>9.6968653535598956E-2</v>
      </c>
      <c r="P376" s="2">
        <v>3.1738339111771305E-2</v>
      </c>
      <c r="Q376" s="2">
        <v>4.9176086540387715E-2</v>
      </c>
      <c r="R376" s="2">
        <v>2.6419416448120941E-2</v>
      </c>
      <c r="S376" s="4">
        <v>27.245316383012263</v>
      </c>
      <c r="T376" s="10">
        <v>8</v>
      </c>
      <c r="U376" s="10">
        <v>1</v>
      </c>
      <c r="V376" s="10">
        <v>1</v>
      </c>
      <c r="W376" s="28" t="s">
        <v>64</v>
      </c>
      <c r="X376" s="12">
        <f>IF(M376&lt;=$X$1,1,0)</f>
        <v>1</v>
      </c>
      <c r="Y376" s="12">
        <f>IF(V376&lt;=Y$1,1,0)</f>
        <v>1</v>
      </c>
      <c r="Z376" s="12">
        <f>IF(U376&lt;=Z$1,1,0)</f>
        <v>1</v>
      </c>
      <c r="AA376" s="20">
        <f>IF(I376=1,0,IF(I376=2,1,1+$AA$1))</f>
        <v>1.2</v>
      </c>
      <c r="AB376" s="12">
        <f>IF(T376&lt;=AB$1,1,0)</f>
        <v>1</v>
      </c>
      <c r="AC376" s="20">
        <f>SUM(X376:AB376)</f>
        <v>5.2</v>
      </c>
    </row>
    <row r="377" spans="1:29" x14ac:dyDescent="0.25">
      <c r="A377" s="6" t="s">
        <v>68</v>
      </c>
      <c r="B377" s="11">
        <v>40291</v>
      </c>
      <c r="C377" s="11" t="s">
        <v>47</v>
      </c>
      <c r="D377" s="11">
        <v>4001</v>
      </c>
      <c r="E377" s="11">
        <v>19</v>
      </c>
      <c r="F377" s="11">
        <v>6</v>
      </c>
      <c r="G377" s="4">
        <v>13</v>
      </c>
      <c r="H377" s="4">
        <v>19.899993896484375</v>
      </c>
      <c r="I377" s="1">
        <v>2</v>
      </c>
      <c r="J377" s="2">
        <v>0.15444389999902342</v>
      </c>
      <c r="K377" s="10">
        <v>65</v>
      </c>
      <c r="L377" s="2">
        <v>0.12870699264737026</v>
      </c>
      <c r="M377" s="10">
        <f>VLOOKUP(B377,'Fam ranks'!$E$3:$H$35,4,0)</f>
        <v>3</v>
      </c>
      <c r="N377" s="2">
        <v>8.0209814347321759E-2</v>
      </c>
      <c r="O377" s="2">
        <v>9.6968653535598956E-2</v>
      </c>
      <c r="P377" s="2">
        <v>3.1738339111771305E-2</v>
      </c>
      <c r="Q377" s="2">
        <v>4.2495746539930351E-2</v>
      </c>
      <c r="R377" s="2">
        <v>2.5417365448052336E-2</v>
      </c>
      <c r="S377" s="4">
        <v>26.211940169635497</v>
      </c>
      <c r="T377" s="10">
        <v>13</v>
      </c>
      <c r="U377" s="10">
        <v>2</v>
      </c>
      <c r="V377" s="10">
        <v>1</v>
      </c>
      <c r="W377" s="28" t="s">
        <v>64</v>
      </c>
      <c r="X377" s="12">
        <f>IF(M377&lt;=$X$1,1,0)</f>
        <v>1</v>
      </c>
      <c r="Y377" s="12">
        <f>IF(V377&lt;=Y$1,1,0)</f>
        <v>1</v>
      </c>
      <c r="Z377" s="12">
        <f>IF(U377&lt;=Z$1,1,0)</f>
        <v>1</v>
      </c>
      <c r="AA377" s="20">
        <f>IF(I377=1,0,IF(I377=2,1,1+$AA$1))</f>
        <v>1</v>
      </c>
      <c r="AB377" s="12">
        <f>IF(T377&lt;=AB$1,1,0)</f>
        <v>1</v>
      </c>
      <c r="AC377" s="20">
        <f>SUM(X377:AB377)</f>
        <v>5</v>
      </c>
    </row>
    <row r="378" spans="1:29" x14ac:dyDescent="0.25">
      <c r="A378" s="6" t="s">
        <v>69</v>
      </c>
      <c r="B378" s="11">
        <v>40291</v>
      </c>
      <c r="C378" s="11" t="s">
        <v>47</v>
      </c>
      <c r="D378" s="11">
        <v>4001</v>
      </c>
      <c r="E378" s="11">
        <v>19</v>
      </c>
      <c r="F378" s="11">
        <v>3</v>
      </c>
      <c r="G378" s="4">
        <v>10.799995422363281</v>
      </c>
      <c r="H378" s="4">
        <v>18</v>
      </c>
      <c r="I378" s="1">
        <v>2</v>
      </c>
      <c r="J378" s="2">
        <v>0.10497599999962404</v>
      </c>
      <c r="K378" s="10">
        <v>230</v>
      </c>
      <c r="L378" s="2">
        <v>0.12870699264737026</v>
      </c>
      <c r="M378" s="10">
        <f>VLOOKUP(B378,'Fam ranks'!$E$3:$H$35,4,0)</f>
        <v>3</v>
      </c>
      <c r="N378" s="2">
        <v>8.0209814347321759E-2</v>
      </c>
      <c r="O378" s="2">
        <v>9.6968653535598956E-2</v>
      </c>
      <c r="P378" s="2">
        <v>3.1738339111771305E-2</v>
      </c>
      <c r="Q378" s="2">
        <v>-6.9721534594690271E-3</v>
      </c>
      <c r="R378" s="2">
        <v>1.7997180448142431E-2</v>
      </c>
      <c r="S378" s="4">
        <v>18.559792048195593</v>
      </c>
      <c r="T378" s="10">
        <v>34</v>
      </c>
      <c r="U378" s="10">
        <v>1</v>
      </c>
      <c r="V378" s="10">
        <v>1</v>
      </c>
      <c r="W378" s="28" t="s">
        <v>64</v>
      </c>
      <c r="X378" s="12">
        <f>IF(M378&lt;=$X$1,1,0)</f>
        <v>1</v>
      </c>
      <c r="Y378" s="12">
        <f>IF(V378&lt;=Y$1,1,0)</f>
        <v>1</v>
      </c>
      <c r="Z378" s="12">
        <f>IF(U378&lt;=Z$1,1,0)</f>
        <v>1</v>
      </c>
      <c r="AA378" s="20">
        <f>IF(I378=1,0,IF(I378=2,1,1+$AA$1))</f>
        <v>1</v>
      </c>
      <c r="AB378" s="12">
        <f>IF(T378&lt;=AB$1,1,0)</f>
        <v>1</v>
      </c>
      <c r="AC378" s="20">
        <f>SUM(X378:AB378)</f>
        <v>5</v>
      </c>
    </row>
    <row r="379" spans="1:29" x14ac:dyDescent="0.25">
      <c r="A379" s="6" t="s">
        <v>69</v>
      </c>
      <c r="B379" s="11">
        <v>40291</v>
      </c>
      <c r="C379" s="11" t="s">
        <v>47</v>
      </c>
      <c r="D379" s="11">
        <v>4001</v>
      </c>
      <c r="E379" s="11">
        <v>19</v>
      </c>
      <c r="F379" s="11">
        <v>2</v>
      </c>
      <c r="G379" s="4">
        <v>9.7999954223632812</v>
      </c>
      <c r="H379" s="4">
        <v>18.29998779296875</v>
      </c>
      <c r="I379" s="1">
        <v>3</v>
      </c>
      <c r="J379" s="2">
        <v>9.8457659999439784E-2</v>
      </c>
      <c r="K379" s="10">
        <v>277</v>
      </c>
      <c r="L379" s="2">
        <v>0.12870699264737026</v>
      </c>
      <c r="M379" s="10">
        <f>VLOOKUP(B379,'Fam ranks'!$E$3:$H$35,4,0)</f>
        <v>3</v>
      </c>
      <c r="N379" s="2">
        <v>8.0209814347321759E-2</v>
      </c>
      <c r="O379" s="2">
        <v>9.6968653535598956E-2</v>
      </c>
      <c r="P379" s="2">
        <v>3.1738339111771305E-2</v>
      </c>
      <c r="Q379" s="2">
        <v>-1.349049345965328E-2</v>
      </c>
      <c r="R379" s="2">
        <v>1.7019429448114791E-2</v>
      </c>
      <c r="S379" s="4">
        <v>17.551475479513233</v>
      </c>
      <c r="T379" s="10">
        <v>46</v>
      </c>
      <c r="U379" s="10">
        <v>2</v>
      </c>
      <c r="V379" s="10">
        <v>1</v>
      </c>
      <c r="W379" s="28" t="s">
        <v>64</v>
      </c>
      <c r="X379" s="12">
        <f>IF(M379&lt;=$X$1,1,0)</f>
        <v>1</v>
      </c>
      <c r="Y379" s="12">
        <f>IF(V379&lt;=Y$1,1,0)</f>
        <v>1</v>
      </c>
      <c r="Z379" s="12">
        <f>IF(U379&lt;=Z$1,1,0)</f>
        <v>1</v>
      </c>
      <c r="AA379" s="20">
        <f>IF(I379=1,0,IF(I379=2,1,1+$AA$1))</f>
        <v>1.2</v>
      </c>
      <c r="AB379" s="12">
        <f>IF(T379&lt;=AB$1,1,0)</f>
        <v>1</v>
      </c>
      <c r="AC379" s="20">
        <f>SUM(X379:AB379)</f>
        <v>5.2</v>
      </c>
    </row>
    <row r="380" spans="1:29" x14ac:dyDescent="0.25">
      <c r="A380" s="6" t="s">
        <v>69</v>
      </c>
      <c r="B380" s="11">
        <v>40291</v>
      </c>
      <c r="C380" s="11" t="s">
        <v>47</v>
      </c>
      <c r="D380" s="11">
        <v>4001</v>
      </c>
      <c r="E380" s="11">
        <v>19</v>
      </c>
      <c r="F380" s="11">
        <v>6</v>
      </c>
      <c r="G380" s="4">
        <v>10</v>
      </c>
      <c r="H380" s="4">
        <v>17.5</v>
      </c>
      <c r="I380" s="1">
        <v>3</v>
      </c>
      <c r="J380" s="2">
        <v>9.1874999999163265E-2</v>
      </c>
      <c r="K380" s="10">
        <v>301</v>
      </c>
      <c r="L380" s="2">
        <v>0.12870699264737026</v>
      </c>
      <c r="M380" s="10">
        <f>VLOOKUP(B380,'Fam ranks'!$E$3:$H$35,4,0)</f>
        <v>3</v>
      </c>
      <c r="N380" s="2">
        <v>8.0209814347321759E-2</v>
      </c>
      <c r="O380" s="2">
        <v>9.6968653535598956E-2</v>
      </c>
      <c r="P380" s="2">
        <v>3.1738339111771305E-2</v>
      </c>
      <c r="Q380" s="2">
        <v>-2.0073153459929799E-2</v>
      </c>
      <c r="R380" s="2">
        <v>1.6032030448073314E-2</v>
      </c>
      <c r="S380" s="4">
        <v>16.533209303754706</v>
      </c>
      <c r="T380" s="10">
        <v>52</v>
      </c>
      <c r="U380" s="10">
        <v>3</v>
      </c>
      <c r="V380" s="10">
        <v>1</v>
      </c>
      <c r="W380" s="28" t="s">
        <v>65</v>
      </c>
      <c r="X380" s="12">
        <f>IF(M380&lt;=$X$1,1,0)</f>
        <v>1</v>
      </c>
      <c r="Y380" s="12">
        <f>IF(V380&lt;=Y$1,1,0)</f>
        <v>1</v>
      </c>
      <c r="Z380" s="12">
        <f>IF(U380&lt;=Z$1,1,0)</f>
        <v>0</v>
      </c>
      <c r="AA380" s="20">
        <f>IF(I380=1,0,IF(I380=2,1,1+$AA$1))</f>
        <v>1.2</v>
      </c>
      <c r="AB380" s="12">
        <f>IF(T380&lt;=AB$1,1,0)</f>
        <v>1</v>
      </c>
      <c r="AC380" s="20">
        <f>SUM(X380:AB380)</f>
        <v>4.2</v>
      </c>
    </row>
    <row r="381" spans="1:29" x14ac:dyDescent="0.25">
      <c r="A381" s="6" t="s">
        <v>69</v>
      </c>
      <c r="B381" s="11">
        <v>40291</v>
      </c>
      <c r="C381" s="11" t="s">
        <v>47</v>
      </c>
      <c r="D381" s="11">
        <v>4001</v>
      </c>
      <c r="E381" s="11">
        <v>19</v>
      </c>
      <c r="F381" s="11">
        <v>1</v>
      </c>
      <c r="G381" s="4">
        <v>9.899993896484375</v>
      </c>
      <c r="H381" s="4">
        <v>16.099990844726563</v>
      </c>
      <c r="I381" s="1">
        <v>3</v>
      </c>
      <c r="J381" s="2">
        <v>7.6985369999420072E-2</v>
      </c>
      <c r="K381" s="10">
        <v>369</v>
      </c>
      <c r="L381" s="2">
        <v>0.12870699264737026</v>
      </c>
      <c r="M381" s="10">
        <f>VLOOKUP(B381,'Fam ranks'!$E$3:$H$35,4,0)</f>
        <v>3</v>
      </c>
      <c r="N381" s="2">
        <v>8.0209814347321759E-2</v>
      </c>
      <c r="O381" s="2">
        <v>9.6968653535598956E-2</v>
      </c>
      <c r="P381" s="2">
        <v>3.1738339111771305E-2</v>
      </c>
      <c r="Q381" s="2">
        <v>-3.4962783459672978E-2</v>
      </c>
      <c r="R381" s="2">
        <v>1.3798585948111838E-2</v>
      </c>
      <c r="S381" s="4">
        <v>14.229944879090359</v>
      </c>
      <c r="T381" s="10">
        <v>75</v>
      </c>
      <c r="U381" s="10">
        <v>4</v>
      </c>
      <c r="V381" s="10">
        <v>1</v>
      </c>
      <c r="W381" s="28" t="s">
        <v>65</v>
      </c>
      <c r="X381" s="12">
        <f>IF(M381&lt;=$X$1,1,0)</f>
        <v>1</v>
      </c>
      <c r="Y381" s="12">
        <f>IF(V381&lt;=Y$1,1,0)</f>
        <v>1</v>
      </c>
      <c r="Z381" s="12">
        <f>IF(U381&lt;=Z$1,1,0)</f>
        <v>0</v>
      </c>
      <c r="AA381" s="20">
        <f>IF(I381=1,0,IF(I381=2,1,1+$AA$1))</f>
        <v>1.2</v>
      </c>
      <c r="AB381" s="12">
        <f>IF(T381&lt;=AB$1,1,0)</f>
        <v>1</v>
      </c>
      <c r="AC381" s="20">
        <f>SUM(X381:AB381)</f>
        <v>4.2</v>
      </c>
    </row>
    <row r="382" spans="1:29" x14ac:dyDescent="0.25">
      <c r="A382" s="6" t="s">
        <v>68</v>
      </c>
      <c r="B382" s="11">
        <v>40291</v>
      </c>
      <c r="C382" s="11" t="s">
        <v>47</v>
      </c>
      <c r="D382" s="11">
        <v>4001</v>
      </c>
      <c r="E382" s="11">
        <v>19</v>
      </c>
      <c r="F382" s="11">
        <v>5</v>
      </c>
      <c r="G382" s="4">
        <v>9.4499969482421875</v>
      </c>
      <c r="H382" s="4">
        <v>15</v>
      </c>
      <c r="I382" s="1">
        <v>2</v>
      </c>
      <c r="J382" s="2">
        <v>6.3787499999307329E-2</v>
      </c>
      <c r="K382" s="10">
        <v>425</v>
      </c>
      <c r="L382" s="2">
        <v>0.12870699264737026</v>
      </c>
      <c r="M382" s="10">
        <f>VLOOKUP(B382,'Fam ranks'!$E$3:$H$35,4,0)</f>
        <v>3</v>
      </c>
      <c r="N382" s="2">
        <v>8.0209814347321759E-2</v>
      </c>
      <c r="O382" s="2">
        <v>9.6968653535598956E-2</v>
      </c>
      <c r="P382" s="2">
        <v>3.1738339111771305E-2</v>
      </c>
      <c r="Q382" s="2">
        <v>-4.8160653459785721E-2</v>
      </c>
      <c r="R382" s="2">
        <v>1.1818905448094927E-2</v>
      </c>
      <c r="S382" s="4">
        <v>12.18837739533631</v>
      </c>
      <c r="T382" s="10">
        <v>94</v>
      </c>
      <c r="U382" s="10">
        <v>1</v>
      </c>
      <c r="V382" s="10">
        <v>1</v>
      </c>
      <c r="W382" s="28" t="s">
        <v>65</v>
      </c>
      <c r="X382" s="12">
        <f>IF(M382&lt;=$X$1,1,0)</f>
        <v>1</v>
      </c>
      <c r="Y382" s="12">
        <f>IF(V382&lt;=Y$1,1,0)</f>
        <v>1</v>
      </c>
      <c r="Z382" s="12">
        <f>IF(U382&lt;=Z$1,1,0)</f>
        <v>1</v>
      </c>
      <c r="AA382" s="20">
        <f>IF(I382=1,0,IF(I382=2,1,1+$AA$1))</f>
        <v>1</v>
      </c>
      <c r="AB382" s="12">
        <f>IF(T382&lt;=AB$1,1,0)</f>
        <v>1</v>
      </c>
      <c r="AC382" s="20">
        <f>SUM(X382:AB382)</f>
        <v>5</v>
      </c>
    </row>
    <row r="383" spans="1:29" x14ac:dyDescent="0.25">
      <c r="A383" s="6" t="s">
        <v>50</v>
      </c>
      <c r="B383" s="6">
        <v>1302851</v>
      </c>
      <c r="C383" s="6" t="s">
        <v>11</v>
      </c>
      <c r="D383" s="6">
        <v>13001</v>
      </c>
      <c r="E383" s="6">
        <v>19</v>
      </c>
      <c r="F383" s="6">
        <v>3</v>
      </c>
      <c r="G383" s="4">
        <v>10.799995422363281</v>
      </c>
      <c r="H383" s="4">
        <v>22.699996948242188</v>
      </c>
      <c r="I383" s="1">
        <v>3</v>
      </c>
      <c r="J383" s="2">
        <v>0.16695395999886387</v>
      </c>
      <c r="K383" s="10">
        <v>47</v>
      </c>
      <c r="L383" s="2">
        <v>0.14814326977336401</v>
      </c>
      <c r="M383" s="10">
        <f>VLOOKUP(B383,'Fam ranks'!$E$3:$H$35,4,0)</f>
        <v>1</v>
      </c>
      <c r="N383" s="2">
        <v>8.0209814347321759E-2</v>
      </c>
      <c r="O383" s="2">
        <v>9.6968653535598956E-2</v>
      </c>
      <c r="P383" s="2">
        <v>5.117461623776505E-2</v>
      </c>
      <c r="Q383" s="2">
        <v>3.5569529413777057E-2</v>
      </c>
      <c r="R383" s="2">
        <v>3.6040199154725588E-2</v>
      </c>
      <c r="S383" s="4">
        <v>37.166855309066008</v>
      </c>
      <c r="T383" s="10">
        <v>1</v>
      </c>
      <c r="U383" s="10">
        <v>1</v>
      </c>
      <c r="V383" s="10">
        <v>1</v>
      </c>
      <c r="W383" s="28" t="s">
        <v>64</v>
      </c>
      <c r="X383" s="12">
        <f>IF(M383&lt;=$X$1,1,0)</f>
        <v>1</v>
      </c>
      <c r="Y383" s="12">
        <f>IF(V383&lt;=Y$1,1,0)</f>
        <v>1</v>
      </c>
      <c r="Z383" s="12">
        <f>IF(U383&lt;=Z$1,1,0)</f>
        <v>1</v>
      </c>
      <c r="AA383" s="20">
        <f>IF(I383=1,0,IF(I383=2,1,1+$AA$1))</f>
        <v>1.2</v>
      </c>
      <c r="AB383" s="12">
        <f>IF(T383&lt;=AB$1,1,0)</f>
        <v>1</v>
      </c>
      <c r="AC383" s="20">
        <f>SUM(X383:AB383)</f>
        <v>5.2</v>
      </c>
    </row>
    <row r="384" spans="1:29" x14ac:dyDescent="0.25">
      <c r="A384" s="6" t="s">
        <v>30</v>
      </c>
      <c r="B384" s="6">
        <v>4021002</v>
      </c>
      <c r="C384" s="6" t="s">
        <v>11</v>
      </c>
      <c r="D384" s="6">
        <v>4001</v>
      </c>
      <c r="E384" s="6">
        <v>19</v>
      </c>
      <c r="F384" s="6">
        <v>5</v>
      </c>
      <c r="G384" s="4">
        <v>9</v>
      </c>
      <c r="H384" s="4">
        <v>16.5</v>
      </c>
      <c r="I384" s="1">
        <v>2</v>
      </c>
      <c r="J384" s="2">
        <v>7.3507499999323045E-2</v>
      </c>
      <c r="K384" s="10">
        <v>388</v>
      </c>
      <c r="L384" s="2">
        <v>9.2559545508121316E-2</v>
      </c>
      <c r="M384" s="10">
        <f>VLOOKUP(B384,'Fam ranks'!$E$3:$H$35,4,0)</f>
        <v>22</v>
      </c>
      <c r="N384" s="2">
        <v>8.0209814347321759E-2</v>
      </c>
      <c r="O384" s="2">
        <v>9.6968653535598956E-2</v>
      </c>
      <c r="P384" s="2">
        <v>-4.4091080274776401E-3</v>
      </c>
      <c r="Q384" s="2">
        <v>-2.293206320521074E-3</v>
      </c>
      <c r="R384" s="2">
        <v>-2.9894457645647447E-3</v>
      </c>
      <c r="S384" s="4">
        <v>-3.0828991179786414</v>
      </c>
      <c r="T384" s="10">
        <v>343</v>
      </c>
      <c r="U384" s="10">
        <v>1</v>
      </c>
      <c r="V384" s="10">
        <v>6</v>
      </c>
      <c r="W384" s="28" t="s">
        <v>11</v>
      </c>
      <c r="X384" s="12">
        <f>IF(M384&lt;=$X$1,1,0)</f>
        <v>0</v>
      </c>
      <c r="Y384" s="12">
        <f>IF(V384&lt;=Y$1,1,0)</f>
        <v>0</v>
      </c>
      <c r="Z384" s="12">
        <f>IF(U384&lt;=Z$1,1,0)</f>
        <v>1</v>
      </c>
      <c r="AA384" s="20">
        <f>IF(I384=1,0,IF(I384=2,1,1+$AA$1))</f>
        <v>1</v>
      </c>
      <c r="AB384" s="12">
        <f>IF(T384&lt;=AB$1,1,0)</f>
        <v>0</v>
      </c>
      <c r="AC384" s="20">
        <f>SUM(X384:AB384)</f>
        <v>2</v>
      </c>
    </row>
    <row r="385" spans="1:29" x14ac:dyDescent="0.25">
      <c r="A385" s="6" t="s">
        <v>30</v>
      </c>
      <c r="B385" s="6">
        <v>4021002</v>
      </c>
      <c r="C385" s="6" t="s">
        <v>11</v>
      </c>
      <c r="D385" s="6">
        <v>4001</v>
      </c>
      <c r="E385" s="6">
        <v>19</v>
      </c>
      <c r="F385" s="6">
        <v>4</v>
      </c>
      <c r="G385" s="4">
        <v>8.5</v>
      </c>
      <c r="H385" s="4">
        <v>15</v>
      </c>
      <c r="I385" s="1">
        <v>2</v>
      </c>
      <c r="J385" s="2">
        <v>5.7374999999865395E-2</v>
      </c>
      <c r="K385" s="10">
        <v>446</v>
      </c>
      <c r="L385" s="2">
        <v>9.2559545508121316E-2</v>
      </c>
      <c r="M385" s="10">
        <f>VLOOKUP(B385,'Fam ranks'!$E$3:$H$35,4,0)</f>
        <v>22</v>
      </c>
      <c r="N385" s="2">
        <v>8.0209814347321759E-2</v>
      </c>
      <c r="O385" s="2">
        <v>9.6968653535598956E-2</v>
      </c>
      <c r="P385" s="2">
        <v>-4.4091080274776401E-3</v>
      </c>
      <c r="Q385" s="2">
        <v>-1.8425706319978724E-2</v>
      </c>
      <c r="R385" s="2">
        <v>-5.409320764483392E-3</v>
      </c>
      <c r="S385" s="4">
        <v>-5.5784220645051361</v>
      </c>
      <c r="T385" s="10">
        <v>393</v>
      </c>
      <c r="U385" s="10">
        <v>2</v>
      </c>
      <c r="V385" s="10">
        <v>10</v>
      </c>
      <c r="W385" s="28" t="s">
        <v>11</v>
      </c>
      <c r="X385" s="12">
        <f>IF(M385&lt;=$X$1,1,0)</f>
        <v>0</v>
      </c>
      <c r="Y385" s="12">
        <f>IF(V385&lt;=Y$1,1,0)</f>
        <v>0</v>
      </c>
      <c r="Z385" s="12">
        <f>IF(U385&lt;=Z$1,1,0)</f>
        <v>1</v>
      </c>
      <c r="AA385" s="20">
        <f>IF(I385=1,0,IF(I385=2,1,1+$AA$1))</f>
        <v>1</v>
      </c>
      <c r="AB385" s="12">
        <f>IF(T385&lt;=AB$1,1,0)</f>
        <v>0</v>
      </c>
      <c r="AC385" s="20">
        <f>SUM(X385:AB385)</f>
        <v>2</v>
      </c>
    </row>
    <row r="386" spans="1:29" x14ac:dyDescent="0.25">
      <c r="A386" s="6" t="s">
        <v>35</v>
      </c>
      <c r="B386" s="6">
        <v>4021021</v>
      </c>
      <c r="C386" s="6" t="s">
        <v>36</v>
      </c>
      <c r="D386" s="6">
        <v>4001</v>
      </c>
      <c r="E386" s="6">
        <v>19</v>
      </c>
      <c r="F386" s="6">
        <v>3</v>
      </c>
      <c r="G386" s="4">
        <v>10.949996948242188</v>
      </c>
      <c r="H386" s="4">
        <v>21.29998779296875</v>
      </c>
      <c r="I386" s="1">
        <v>3</v>
      </c>
      <c r="J386" s="2">
        <v>0.14903716499975417</v>
      </c>
      <c r="K386" s="10">
        <v>78</v>
      </c>
      <c r="L386" s="2">
        <v>0.10498249645195783</v>
      </c>
      <c r="M386" s="10">
        <f>VLOOKUP(B386,'Fam ranks'!$E$3:$H$35,4,0)</f>
        <v>11</v>
      </c>
      <c r="N386" s="2">
        <v>8.0209814347321759E-2</v>
      </c>
      <c r="O386" s="2">
        <v>9.6968653535598956E-2</v>
      </c>
      <c r="P386" s="2">
        <v>8.0138429163588709E-3</v>
      </c>
      <c r="Q386" s="2">
        <v>6.0813507736073538E-2</v>
      </c>
      <c r="R386" s="2">
        <v>1.3930331910226353E-2</v>
      </c>
      <c r="S386" s="4">
        <v>14.365809364479084</v>
      </c>
      <c r="T386" s="10">
        <v>73</v>
      </c>
      <c r="U386" s="10">
        <v>1</v>
      </c>
      <c r="V386" s="10">
        <v>1</v>
      </c>
      <c r="W386" s="28" t="s">
        <v>65</v>
      </c>
      <c r="X386" s="12">
        <f>IF(M386&lt;=$X$1,1,0)</f>
        <v>1</v>
      </c>
      <c r="Y386" s="12">
        <f>IF(V386&lt;=Y$1,1,0)</f>
        <v>1</v>
      </c>
      <c r="Z386" s="12">
        <f>IF(U386&lt;=Z$1,1,0)</f>
        <v>1</v>
      </c>
      <c r="AA386" s="20">
        <f>IF(I386=1,0,IF(I386=2,1,1+$AA$1))</f>
        <v>1.2</v>
      </c>
      <c r="AB386" s="12">
        <f>IF(T386&lt;=AB$1,1,0)</f>
        <v>1</v>
      </c>
      <c r="AC386" s="20">
        <f>SUM(X386:AB386)</f>
        <v>5.2</v>
      </c>
    </row>
    <row r="387" spans="1:29" x14ac:dyDescent="0.25">
      <c r="A387" s="6" t="s">
        <v>35</v>
      </c>
      <c r="B387" s="6">
        <v>4021021</v>
      </c>
      <c r="C387" s="6" t="s">
        <v>36</v>
      </c>
      <c r="D387" s="6">
        <v>4001</v>
      </c>
      <c r="E387" s="6">
        <v>19</v>
      </c>
      <c r="F387" s="6">
        <v>4</v>
      </c>
      <c r="G387" s="4">
        <v>9.4499969482421875</v>
      </c>
      <c r="H387" s="4">
        <v>20.699996948242188</v>
      </c>
      <c r="I387" s="1">
        <v>2</v>
      </c>
      <c r="J387" s="2">
        <v>0.12147691499922075</v>
      </c>
      <c r="K387" s="10">
        <v>157</v>
      </c>
      <c r="L387" s="2">
        <v>0.10498249645195783</v>
      </c>
      <c r="M387" s="10">
        <f>VLOOKUP(B387,'Fam ranks'!$E$3:$H$35,4,0)</f>
        <v>11</v>
      </c>
      <c r="N387" s="2">
        <v>8.0209814347321759E-2</v>
      </c>
      <c r="O387" s="2">
        <v>9.6968653535598956E-2</v>
      </c>
      <c r="P387" s="2">
        <v>8.0138429163588709E-3</v>
      </c>
      <c r="Q387" s="2">
        <v>3.3253257735540123E-2</v>
      </c>
      <c r="R387" s="2">
        <v>9.796294410146341E-3</v>
      </c>
      <c r="S387" s="4">
        <v>10.102537317948778</v>
      </c>
      <c r="T387" s="10">
        <v>125</v>
      </c>
      <c r="U387" s="10">
        <v>2</v>
      </c>
      <c r="V387" s="10">
        <v>5</v>
      </c>
      <c r="W387" s="28" t="s">
        <v>66</v>
      </c>
      <c r="X387" s="12">
        <f>IF(M387&lt;=$X$1,1,0)</f>
        <v>1</v>
      </c>
      <c r="Y387" s="12">
        <f>IF(V387&lt;=Y$1,1,0)</f>
        <v>1</v>
      </c>
      <c r="Z387" s="12">
        <f>IF(U387&lt;=Z$1,1,0)</f>
        <v>1</v>
      </c>
      <c r="AA387" s="20">
        <f>IF(I387=1,0,IF(I387=2,1,1+$AA$1))</f>
        <v>1</v>
      </c>
      <c r="AB387" s="12">
        <f>IF(T387&lt;=AB$1,1,0)</f>
        <v>0</v>
      </c>
      <c r="AC387" s="20">
        <f>SUM(X387:AB387)</f>
        <v>4</v>
      </c>
    </row>
    <row r="388" spans="1:29" x14ac:dyDescent="0.25">
      <c r="A388" s="6" t="s">
        <v>35</v>
      </c>
      <c r="B388" s="6">
        <v>4021021</v>
      </c>
      <c r="C388" s="6" t="s">
        <v>36</v>
      </c>
      <c r="D388" s="6">
        <v>4001</v>
      </c>
      <c r="E388" s="6">
        <v>19</v>
      </c>
      <c r="F388" s="6">
        <v>6</v>
      </c>
      <c r="G388" s="4">
        <v>6</v>
      </c>
      <c r="H388" s="4">
        <v>11</v>
      </c>
      <c r="I388" s="1">
        <v>1</v>
      </c>
      <c r="J388" s="2">
        <v>2.1779999999807842E-2</v>
      </c>
      <c r="K388" s="10">
        <v>525</v>
      </c>
      <c r="L388" s="2">
        <v>0.10498249645195783</v>
      </c>
      <c r="M388" s="10">
        <f>VLOOKUP(B388,'Fam ranks'!$E$3:$H$35,4,0)</f>
        <v>11</v>
      </c>
      <c r="N388" s="2">
        <v>8.0209814347321759E-2</v>
      </c>
      <c r="O388" s="2">
        <v>9.6968653535598956E-2</v>
      </c>
      <c r="P388" s="2">
        <v>8.0138429163588709E-3</v>
      </c>
      <c r="Q388" s="2">
        <v>-6.6443657263872788E-2</v>
      </c>
      <c r="R388" s="2">
        <v>-5.1582428397655951E-3</v>
      </c>
      <c r="S388" s="4">
        <v>-5.3194951684792766</v>
      </c>
      <c r="T388" s="10">
        <v>387</v>
      </c>
      <c r="U388" s="10">
        <v>3</v>
      </c>
      <c r="V388" s="10">
        <v>20</v>
      </c>
      <c r="W388" s="28" t="s">
        <v>11</v>
      </c>
      <c r="X388" s="12">
        <f>IF(M388&lt;=$X$1,1,0)</f>
        <v>1</v>
      </c>
      <c r="Y388" s="12">
        <f>IF(V388&lt;=Y$1,1,0)</f>
        <v>0</v>
      </c>
      <c r="Z388" s="12">
        <f>IF(U388&lt;=Z$1,1,0)</f>
        <v>0</v>
      </c>
      <c r="AA388" s="20">
        <f>IF(I388=1,0,IF(I388=2,1,1+$AA$1))</f>
        <v>0</v>
      </c>
      <c r="AB388" s="12">
        <f>IF(T388&lt;=AB$1,1,0)</f>
        <v>0</v>
      </c>
      <c r="AC388" s="20">
        <f>SUM(X388:AB388)</f>
        <v>1</v>
      </c>
    </row>
    <row r="389" spans="1:29" x14ac:dyDescent="0.25">
      <c r="A389" s="6" t="s">
        <v>32</v>
      </c>
      <c r="B389" s="6">
        <v>4021351</v>
      </c>
      <c r="C389" s="6" t="s">
        <v>11</v>
      </c>
      <c r="D389" s="6">
        <v>4001</v>
      </c>
      <c r="E389" s="6">
        <v>19</v>
      </c>
      <c r="F389" s="6">
        <v>2</v>
      </c>
      <c r="G389" s="4">
        <v>10.549995422363281</v>
      </c>
      <c r="H389" s="4">
        <v>18</v>
      </c>
      <c r="I389" s="1">
        <v>3</v>
      </c>
      <c r="J389" s="2">
        <v>0.10254599999916536</v>
      </c>
      <c r="K389" s="10">
        <v>244</v>
      </c>
      <c r="L389" s="2">
        <v>9.9058132742342403E-2</v>
      </c>
      <c r="M389" s="10">
        <f>VLOOKUP(B389,'Fam ranks'!$E$3:$H$35,4,0)</f>
        <v>14</v>
      </c>
      <c r="N389" s="2">
        <v>8.0209814347321759E-2</v>
      </c>
      <c r="O389" s="2">
        <v>9.6968653535598956E-2</v>
      </c>
      <c r="P389" s="2">
        <v>2.089479206743447E-3</v>
      </c>
      <c r="Q389" s="2">
        <v>2.0246706445100154E-2</v>
      </c>
      <c r="R389" s="2">
        <v>4.2906934908110914E-3</v>
      </c>
      <c r="S389" s="4">
        <v>4.4248252753513793</v>
      </c>
      <c r="T389" s="10">
        <v>192</v>
      </c>
      <c r="U389" s="10">
        <v>1</v>
      </c>
      <c r="V389" s="10">
        <v>6</v>
      </c>
      <c r="W389" s="28" t="s">
        <v>67</v>
      </c>
      <c r="X389" s="12">
        <f>IF(M389&lt;=$X$1,1,0)</f>
        <v>0</v>
      </c>
      <c r="Y389" s="12">
        <f>IF(V389&lt;=Y$1,1,0)</f>
        <v>0</v>
      </c>
      <c r="Z389" s="12">
        <f>IF(U389&lt;=Z$1,1,0)</f>
        <v>1</v>
      </c>
      <c r="AA389" s="20">
        <f>IF(I389=1,0,IF(I389=2,1,1+$AA$1))</f>
        <v>1.2</v>
      </c>
      <c r="AB389" s="12">
        <f>IF(T389&lt;=AB$1,1,0)</f>
        <v>0</v>
      </c>
      <c r="AC389" s="20">
        <f>SUM(X389:AB389)</f>
        <v>2.2000000000000002</v>
      </c>
    </row>
    <row r="390" spans="1:29" x14ac:dyDescent="0.25">
      <c r="A390" s="6" t="s">
        <v>32</v>
      </c>
      <c r="B390" s="6">
        <v>4021351</v>
      </c>
      <c r="C390" s="6" t="s">
        <v>11</v>
      </c>
      <c r="D390" s="6">
        <v>4001</v>
      </c>
      <c r="E390" s="6">
        <v>19</v>
      </c>
      <c r="F390" s="6">
        <v>5</v>
      </c>
      <c r="G390" s="4">
        <v>9.4499969482421875</v>
      </c>
      <c r="H390" s="4">
        <v>16.5</v>
      </c>
      <c r="I390" s="1">
        <v>1</v>
      </c>
      <c r="J390" s="2">
        <v>7.7182874999380147E-2</v>
      </c>
      <c r="K390" s="10">
        <v>368</v>
      </c>
      <c r="L390" s="2">
        <v>9.9058132742342403E-2</v>
      </c>
      <c r="M390" s="10">
        <f>VLOOKUP(B390,'Fam ranks'!$E$3:$H$35,4,0)</f>
        <v>14</v>
      </c>
      <c r="N390" s="2">
        <v>8.0209814347321759E-2</v>
      </c>
      <c r="O390" s="2">
        <v>9.6968653535598956E-2</v>
      </c>
      <c r="P390" s="2">
        <v>2.089479206743447E-3</v>
      </c>
      <c r="Q390" s="2">
        <v>-5.1164185546850594E-3</v>
      </c>
      <c r="R390" s="2">
        <v>4.8622474084330928E-4</v>
      </c>
      <c r="S390" s="4">
        <v>0.50142465953165716</v>
      </c>
      <c r="T390" s="10">
        <v>266</v>
      </c>
      <c r="U390" s="10">
        <v>2</v>
      </c>
      <c r="V390" s="10">
        <v>12</v>
      </c>
      <c r="W390" s="28" t="s">
        <v>11</v>
      </c>
      <c r="X390" s="12">
        <f>IF(M390&lt;=$X$1,1,0)</f>
        <v>0</v>
      </c>
      <c r="Y390" s="12">
        <f>IF(V390&lt;=Y$1,1,0)</f>
        <v>0</v>
      </c>
      <c r="Z390" s="12">
        <f>IF(U390&lt;=Z$1,1,0)</f>
        <v>1</v>
      </c>
      <c r="AA390" s="20">
        <f>IF(I390=1,0,IF(I390=2,1,1+$AA$1))</f>
        <v>0</v>
      </c>
      <c r="AB390" s="12">
        <f>IF(T390&lt;=AB$1,1,0)</f>
        <v>0</v>
      </c>
      <c r="AC390" s="20">
        <f>SUM(X390:AB390)</f>
        <v>1</v>
      </c>
    </row>
    <row r="391" spans="1:29" x14ac:dyDescent="0.25">
      <c r="A391" s="6" t="s">
        <v>32</v>
      </c>
      <c r="B391" s="6">
        <v>4021351</v>
      </c>
      <c r="C391" s="6" t="s">
        <v>11</v>
      </c>
      <c r="D391" s="6">
        <v>4001</v>
      </c>
      <c r="E391" s="6">
        <v>19</v>
      </c>
      <c r="F391" s="6">
        <v>3</v>
      </c>
      <c r="G391" s="4">
        <v>9.8499984741210937</v>
      </c>
      <c r="H391" s="4">
        <v>15.799995422363281</v>
      </c>
      <c r="I391" s="1">
        <v>1</v>
      </c>
      <c r="J391" s="2">
        <v>7.3768619999100338E-2</v>
      </c>
      <c r="K391" s="10">
        <v>387</v>
      </c>
      <c r="L391" s="2">
        <v>9.9058132742342403E-2</v>
      </c>
      <c r="M391" s="10">
        <f>VLOOKUP(B391,'Fam ranks'!$E$3:$H$35,4,0)</f>
        <v>14</v>
      </c>
      <c r="N391" s="2">
        <v>8.0209814347321759E-2</v>
      </c>
      <c r="O391" s="2">
        <v>9.6968653535598956E-2</v>
      </c>
      <c r="P391" s="2">
        <v>2.089479206743447E-3</v>
      </c>
      <c r="Q391" s="2">
        <v>-8.5306735549648682E-3</v>
      </c>
      <c r="R391" s="2">
        <v>-2.5913509198661989E-5</v>
      </c>
      <c r="S391" s="4">
        <v>-2.6723593918057932E-2</v>
      </c>
      <c r="T391" s="10">
        <v>280</v>
      </c>
      <c r="U391" s="10">
        <v>3</v>
      </c>
      <c r="V391" s="10">
        <v>16</v>
      </c>
      <c r="W391" s="28" t="s">
        <v>11</v>
      </c>
      <c r="X391" s="12">
        <f>IF(M391&lt;=$X$1,1,0)</f>
        <v>0</v>
      </c>
      <c r="Y391" s="12">
        <f>IF(V391&lt;=Y$1,1,0)</f>
        <v>0</v>
      </c>
      <c r="Z391" s="12">
        <f>IF(U391&lt;=Z$1,1,0)</f>
        <v>0</v>
      </c>
      <c r="AA391" s="20">
        <f>IF(I391=1,0,IF(I391=2,1,1+$AA$1))</f>
        <v>0</v>
      </c>
      <c r="AB391" s="12">
        <f>IF(T391&lt;=AB$1,1,0)</f>
        <v>0</v>
      </c>
      <c r="AC391" s="20">
        <f>SUM(X391:AB391)</f>
        <v>0</v>
      </c>
    </row>
    <row r="392" spans="1:29" x14ac:dyDescent="0.25">
      <c r="A392" s="6" t="s">
        <v>32</v>
      </c>
      <c r="B392" s="6">
        <v>4021351</v>
      </c>
      <c r="C392" s="6" t="s">
        <v>11</v>
      </c>
      <c r="D392" s="6">
        <v>4001</v>
      </c>
      <c r="E392" s="6">
        <v>19</v>
      </c>
      <c r="F392" s="6">
        <v>4</v>
      </c>
      <c r="G392" s="4">
        <v>8</v>
      </c>
      <c r="H392" s="4">
        <v>16.5</v>
      </c>
      <c r="I392" s="1">
        <v>1</v>
      </c>
      <c r="J392" s="2">
        <v>6.5339999999196152E-2</v>
      </c>
      <c r="K392" s="10">
        <v>422</v>
      </c>
      <c r="L392" s="2">
        <v>9.9058132742342403E-2</v>
      </c>
      <c r="M392" s="10">
        <f>VLOOKUP(B392,'Fam ranks'!$E$3:$H$35,4,0)</f>
        <v>14</v>
      </c>
      <c r="N392" s="2">
        <v>8.0209814347321759E-2</v>
      </c>
      <c r="O392" s="2">
        <v>9.6968653535598956E-2</v>
      </c>
      <c r="P392" s="2">
        <v>2.089479206743447E-3</v>
      </c>
      <c r="Q392" s="2">
        <v>-1.6959293554869054E-2</v>
      </c>
      <c r="R392" s="2">
        <v>-1.2902065091842897E-3</v>
      </c>
      <c r="S392" s="4">
        <v>-1.3305397797553529</v>
      </c>
      <c r="T392" s="10">
        <v>306</v>
      </c>
      <c r="U392" s="10">
        <v>4</v>
      </c>
      <c r="V392" s="10">
        <v>18</v>
      </c>
      <c r="W392" s="28" t="s">
        <v>11</v>
      </c>
      <c r="X392" s="12">
        <f>IF(M392&lt;=$X$1,1,0)</f>
        <v>0</v>
      </c>
      <c r="Y392" s="12">
        <f>IF(V392&lt;=Y$1,1,0)</f>
        <v>0</v>
      </c>
      <c r="Z392" s="12">
        <f>IF(U392&lt;=Z$1,1,0)</f>
        <v>0</v>
      </c>
      <c r="AA392" s="20">
        <f>IF(I392=1,0,IF(I392=2,1,1+$AA$1))</f>
        <v>0</v>
      </c>
      <c r="AB392" s="12">
        <f>IF(T392&lt;=AB$1,1,0)</f>
        <v>0</v>
      </c>
      <c r="AC392" s="20">
        <f>SUM(X392:AB392)</f>
        <v>0</v>
      </c>
    </row>
    <row r="393" spans="1:29" x14ac:dyDescent="0.25">
      <c r="A393" s="6" t="s">
        <v>32</v>
      </c>
      <c r="B393" s="6">
        <v>4021351</v>
      </c>
      <c r="C393" s="6" t="s">
        <v>11</v>
      </c>
      <c r="D393" s="6">
        <v>4001</v>
      </c>
      <c r="E393" s="6">
        <v>19</v>
      </c>
      <c r="F393" s="6">
        <v>6</v>
      </c>
      <c r="G393" s="4">
        <v>6.9499969482421875</v>
      </c>
      <c r="H393" s="4">
        <v>7.3999977111816406</v>
      </c>
      <c r="I393" s="1">
        <v>1</v>
      </c>
      <c r="J393" s="2">
        <v>1.1417459999961466E-2</v>
      </c>
      <c r="K393" s="10">
        <v>540</v>
      </c>
      <c r="L393" s="2">
        <v>9.9058132742342403E-2</v>
      </c>
      <c r="M393" s="10">
        <f>VLOOKUP(B393,'Fam ranks'!$E$3:$H$35,4,0)</f>
        <v>14</v>
      </c>
      <c r="N393" s="2">
        <v>8.0209814347321759E-2</v>
      </c>
      <c r="O393" s="2">
        <v>9.6968653535598956E-2</v>
      </c>
      <c r="P393" s="2">
        <v>2.089479206743447E-3</v>
      </c>
      <c r="Q393" s="2">
        <v>-7.0881833554103726E-2</v>
      </c>
      <c r="R393" s="2">
        <v>-9.3785875090694904E-3</v>
      </c>
      <c r="S393" s="4">
        <v>-9.6717724410048032</v>
      </c>
      <c r="T393" s="10">
        <v>458</v>
      </c>
      <c r="U393" s="10">
        <v>5</v>
      </c>
      <c r="V393" s="10">
        <v>21</v>
      </c>
      <c r="W393" s="28" t="s">
        <v>11</v>
      </c>
      <c r="X393" s="12">
        <f>IF(M393&lt;=$X$1,1,0)</f>
        <v>0</v>
      </c>
      <c r="Y393" s="12">
        <f>IF(V393&lt;=Y$1,1,0)</f>
        <v>0</v>
      </c>
      <c r="Z393" s="12">
        <f>IF(U393&lt;=Z$1,1,0)</f>
        <v>0</v>
      </c>
      <c r="AA393" s="20">
        <f>IF(I393=1,0,IF(I393=2,1,1+$AA$1))</f>
        <v>0</v>
      </c>
      <c r="AB393" s="12">
        <f>IF(T393&lt;=AB$1,1,0)</f>
        <v>0</v>
      </c>
      <c r="AC393" s="20">
        <f>SUM(X393:AB393)</f>
        <v>0</v>
      </c>
    </row>
    <row r="394" spans="1:29" x14ac:dyDescent="0.25">
      <c r="A394" s="6" t="s">
        <v>25</v>
      </c>
      <c r="B394" s="6">
        <v>3406</v>
      </c>
      <c r="C394" s="6" t="s">
        <v>11</v>
      </c>
      <c r="D394" s="6">
        <v>98</v>
      </c>
      <c r="E394" s="6">
        <v>20</v>
      </c>
      <c r="F394" s="6">
        <v>6</v>
      </c>
      <c r="G394" s="4">
        <v>13.899993896484375</v>
      </c>
      <c r="H394" s="4">
        <v>19.5</v>
      </c>
      <c r="I394" s="1">
        <v>3</v>
      </c>
      <c r="J394" s="2">
        <v>0.15856424999947194</v>
      </c>
      <c r="K394" s="10">
        <v>59</v>
      </c>
      <c r="L394" s="2">
        <v>9.6163083022322418E-2</v>
      </c>
      <c r="M394" s="10">
        <f>VLOOKUP(B394,'Fam ranks'!$E$3:$H$35,4,0)</f>
        <v>18</v>
      </c>
      <c r="N394" s="2">
        <v>0.10694891038408673</v>
      </c>
      <c r="O394" s="2">
        <v>9.6968653535598956E-2</v>
      </c>
      <c r="P394" s="2">
        <v>-8.0557051327653784E-4</v>
      </c>
      <c r="Q394" s="2">
        <v>5.2420910128661749E-2</v>
      </c>
      <c r="R394" s="2">
        <v>7.3797942113333383E-3</v>
      </c>
      <c r="S394" s="4">
        <v>7.6104946725119591</v>
      </c>
      <c r="T394" s="10">
        <v>154</v>
      </c>
      <c r="U394" s="10">
        <v>1</v>
      </c>
      <c r="V394" s="10">
        <v>5</v>
      </c>
      <c r="W394" s="28" t="s">
        <v>67</v>
      </c>
      <c r="X394" s="12">
        <f>IF(M394&lt;=$X$1,1,0)</f>
        <v>0</v>
      </c>
      <c r="Y394" s="12">
        <f>IF(V394&lt;=Y$1,1,0)</f>
        <v>1</v>
      </c>
      <c r="Z394" s="12">
        <f>IF(U394&lt;=Z$1,1,0)</f>
        <v>1</v>
      </c>
      <c r="AA394" s="20">
        <f>IF(I394=1,0,IF(I394=2,1,1+$AA$1))</f>
        <v>1.2</v>
      </c>
      <c r="AB394" s="12">
        <f>IF(T394&lt;=AB$1,1,0)</f>
        <v>0</v>
      </c>
      <c r="AC394" s="20">
        <f>SUM(X394:AB394)</f>
        <v>3.2</v>
      </c>
    </row>
    <row r="395" spans="1:29" x14ac:dyDescent="0.25">
      <c r="A395" s="6" t="s">
        <v>25</v>
      </c>
      <c r="B395" s="6">
        <v>3406</v>
      </c>
      <c r="C395" s="6" t="s">
        <v>11</v>
      </c>
      <c r="D395" s="6">
        <v>98</v>
      </c>
      <c r="E395" s="6">
        <v>20</v>
      </c>
      <c r="F395" s="6">
        <v>3</v>
      </c>
      <c r="G395" s="4">
        <v>13</v>
      </c>
      <c r="H395" s="4">
        <v>19.699996948242188</v>
      </c>
      <c r="I395" s="1">
        <v>1</v>
      </c>
      <c r="J395" s="2">
        <v>0.15135509999890928</v>
      </c>
      <c r="K395" s="10">
        <v>71</v>
      </c>
      <c r="L395" s="2">
        <v>9.6163083022322418E-2</v>
      </c>
      <c r="M395" s="10">
        <f>VLOOKUP(B395,'Fam ranks'!$E$3:$H$35,4,0)</f>
        <v>18</v>
      </c>
      <c r="N395" s="2">
        <v>0.10694891038408673</v>
      </c>
      <c r="O395" s="2">
        <v>9.6968653535598956E-2</v>
      </c>
      <c r="P395" s="2">
        <v>-8.0557051327653784E-4</v>
      </c>
      <c r="Q395" s="2">
        <v>4.5211760128099091E-2</v>
      </c>
      <c r="R395" s="2">
        <v>6.2984217112489402E-3</v>
      </c>
      <c r="S395" s="4">
        <v>6.4953172820293679</v>
      </c>
      <c r="T395" s="10">
        <v>164</v>
      </c>
      <c r="U395" s="10">
        <v>2</v>
      </c>
      <c r="V395" s="10">
        <v>6</v>
      </c>
      <c r="W395" s="28" t="s">
        <v>67</v>
      </c>
      <c r="X395" s="12">
        <f>IF(M395&lt;=$X$1,1,0)</f>
        <v>0</v>
      </c>
      <c r="Y395" s="12">
        <f>IF(V395&lt;=Y$1,1,0)</f>
        <v>0</v>
      </c>
      <c r="Z395" s="12">
        <f>IF(U395&lt;=Z$1,1,0)</f>
        <v>1</v>
      </c>
      <c r="AA395" s="20">
        <f>IF(I395=1,0,IF(I395=2,1,1+$AA$1))</f>
        <v>0</v>
      </c>
      <c r="AB395" s="12">
        <f>IF(T395&lt;=AB$1,1,0)</f>
        <v>0</v>
      </c>
      <c r="AC395" s="20">
        <f>SUM(X395:AB395)</f>
        <v>1</v>
      </c>
    </row>
    <row r="396" spans="1:29" x14ac:dyDescent="0.25">
      <c r="A396" s="6" t="s">
        <v>25</v>
      </c>
      <c r="B396" s="6">
        <v>3406</v>
      </c>
      <c r="C396" s="6" t="s">
        <v>11</v>
      </c>
      <c r="D396" s="6">
        <v>98</v>
      </c>
      <c r="E396" s="6">
        <v>20</v>
      </c>
      <c r="F396" s="6">
        <v>4</v>
      </c>
      <c r="G396" s="4">
        <v>12.899993896484375</v>
      </c>
      <c r="H396" s="4">
        <v>18.099990844726563</v>
      </c>
      <c r="I396" s="1">
        <v>2</v>
      </c>
      <c r="J396" s="2">
        <v>0.12678506999873207</v>
      </c>
      <c r="K396" s="10">
        <v>138</v>
      </c>
      <c r="L396" s="2">
        <v>9.6163083022322418E-2</v>
      </c>
      <c r="M396" s="10">
        <f>VLOOKUP(B396,'Fam ranks'!$E$3:$H$35,4,0)</f>
        <v>18</v>
      </c>
      <c r="N396" s="2">
        <v>0.10694891038408673</v>
      </c>
      <c r="O396" s="2">
        <v>9.6968653535598956E-2</v>
      </c>
      <c r="P396" s="2">
        <v>-8.0557051327653784E-4</v>
      </c>
      <c r="Q396" s="2">
        <v>2.0641730127921878E-2</v>
      </c>
      <c r="R396" s="2">
        <v>2.6129172112223592E-3</v>
      </c>
      <c r="S396" s="4">
        <v>2.6945998690835795</v>
      </c>
      <c r="T396" s="10">
        <v>214</v>
      </c>
      <c r="U396" s="10">
        <v>3</v>
      </c>
      <c r="V396" s="10">
        <v>9</v>
      </c>
      <c r="W396" s="28" t="s">
        <v>11</v>
      </c>
      <c r="X396" s="12">
        <f>IF(M396&lt;=$X$1,1,0)</f>
        <v>0</v>
      </c>
      <c r="Y396" s="12">
        <f>IF(V396&lt;=Y$1,1,0)</f>
        <v>0</v>
      </c>
      <c r="Z396" s="12">
        <f>IF(U396&lt;=Z$1,1,0)</f>
        <v>0</v>
      </c>
      <c r="AA396" s="20">
        <f>IF(I396=1,0,IF(I396=2,1,1+$AA$1))</f>
        <v>1</v>
      </c>
      <c r="AB396" s="12">
        <f>IF(T396&lt;=AB$1,1,0)</f>
        <v>0</v>
      </c>
      <c r="AC396" s="20">
        <f>SUM(X396:AB396)</f>
        <v>1</v>
      </c>
    </row>
    <row r="397" spans="1:29" x14ac:dyDescent="0.25">
      <c r="A397" s="6" t="s">
        <v>25</v>
      </c>
      <c r="B397" s="6">
        <v>3406</v>
      </c>
      <c r="C397" s="6" t="s">
        <v>11</v>
      </c>
      <c r="D397" s="6">
        <v>98</v>
      </c>
      <c r="E397" s="6">
        <v>20</v>
      </c>
      <c r="F397" s="6">
        <v>2</v>
      </c>
      <c r="G397" s="4">
        <v>11.399993896484375</v>
      </c>
      <c r="H397" s="4">
        <v>17.5</v>
      </c>
      <c r="I397" s="1">
        <v>1</v>
      </c>
      <c r="J397" s="2">
        <v>0.10473749999982829</v>
      </c>
      <c r="K397" s="10">
        <v>231</v>
      </c>
      <c r="L397" s="2">
        <v>9.6163083022322418E-2</v>
      </c>
      <c r="M397" s="10">
        <f>VLOOKUP(B397,'Fam ranks'!$E$3:$H$35,4,0)</f>
        <v>18</v>
      </c>
      <c r="N397" s="2">
        <v>0.10694891038408673</v>
      </c>
      <c r="O397" s="2">
        <v>9.6968653535598956E-2</v>
      </c>
      <c r="P397" s="2">
        <v>-8.0557051327653784E-4</v>
      </c>
      <c r="Q397" s="2">
        <v>-1.4058398709819037E-3</v>
      </c>
      <c r="R397" s="2">
        <v>-6.9421828861320823E-4</v>
      </c>
      <c r="S397" s="4">
        <v>-0.71592031373143494</v>
      </c>
      <c r="T397" s="10">
        <v>298</v>
      </c>
      <c r="U397" s="10">
        <v>4</v>
      </c>
      <c r="V397" s="10">
        <v>16</v>
      </c>
      <c r="W397" s="28" t="s">
        <v>11</v>
      </c>
      <c r="X397" s="12">
        <f>IF(M397&lt;=$X$1,1,0)</f>
        <v>0</v>
      </c>
      <c r="Y397" s="12">
        <f>IF(V397&lt;=Y$1,1,0)</f>
        <v>0</v>
      </c>
      <c r="Z397" s="12">
        <f>IF(U397&lt;=Z$1,1,0)</f>
        <v>0</v>
      </c>
      <c r="AA397" s="20">
        <f>IF(I397=1,0,IF(I397=2,1,1+$AA$1))</f>
        <v>0</v>
      </c>
      <c r="AB397" s="12">
        <f>IF(T397&lt;=AB$1,1,0)</f>
        <v>0</v>
      </c>
      <c r="AC397" s="20">
        <f>SUM(X397:AB397)</f>
        <v>0</v>
      </c>
    </row>
    <row r="398" spans="1:29" x14ac:dyDescent="0.25">
      <c r="A398" s="6" t="s">
        <v>25</v>
      </c>
      <c r="B398" s="6">
        <v>3406</v>
      </c>
      <c r="C398" s="6" t="s">
        <v>11</v>
      </c>
      <c r="D398" s="6">
        <v>98</v>
      </c>
      <c r="E398" s="6">
        <v>20</v>
      </c>
      <c r="F398" s="6">
        <v>5</v>
      </c>
      <c r="G398" s="4">
        <v>11.899993896484375</v>
      </c>
      <c r="H398" s="4">
        <v>15.599998474121094</v>
      </c>
      <c r="I398" s="1">
        <v>2</v>
      </c>
      <c r="J398" s="2">
        <v>8.6879519999456534E-2</v>
      </c>
      <c r="K398" s="10">
        <v>328</v>
      </c>
      <c r="L398" s="2">
        <v>9.6163083022322418E-2</v>
      </c>
      <c r="M398" s="10">
        <f>VLOOKUP(B398,'Fam ranks'!$E$3:$H$35,4,0)</f>
        <v>18</v>
      </c>
      <c r="N398" s="2">
        <v>0.10694891038408673</v>
      </c>
      <c r="O398" s="2">
        <v>9.6968653535598956E-2</v>
      </c>
      <c r="P398" s="2">
        <v>-8.0557051327653784E-4</v>
      </c>
      <c r="Q398" s="2">
        <v>-1.9263819871353657E-2</v>
      </c>
      <c r="R398" s="2">
        <v>-3.3729152886689713E-3</v>
      </c>
      <c r="S398" s="4">
        <v>-3.4783563199943912</v>
      </c>
      <c r="T398" s="10">
        <v>351</v>
      </c>
      <c r="U398" s="10">
        <v>5</v>
      </c>
      <c r="V398" s="10">
        <v>23</v>
      </c>
      <c r="W398" s="28" t="s">
        <v>11</v>
      </c>
      <c r="X398" s="12">
        <f>IF(M398&lt;=$X$1,1,0)</f>
        <v>0</v>
      </c>
      <c r="Y398" s="12">
        <f>IF(V398&lt;=Y$1,1,0)</f>
        <v>0</v>
      </c>
      <c r="Z398" s="12">
        <f>IF(U398&lt;=Z$1,1,0)</f>
        <v>0</v>
      </c>
      <c r="AA398" s="20">
        <f>IF(I398=1,0,IF(I398=2,1,1+$AA$1))</f>
        <v>1</v>
      </c>
      <c r="AB398" s="12">
        <f>IF(T398&lt;=AB$1,1,0)</f>
        <v>0</v>
      </c>
      <c r="AC398" s="20">
        <f>SUM(X398:AB398)</f>
        <v>1</v>
      </c>
    </row>
    <row r="399" spans="1:29" x14ac:dyDescent="0.25">
      <c r="A399" s="6" t="s">
        <v>51</v>
      </c>
      <c r="B399" s="6">
        <v>13021061</v>
      </c>
      <c r="C399" s="6" t="s">
        <v>52</v>
      </c>
      <c r="D399" s="6">
        <v>13001</v>
      </c>
      <c r="E399" s="6">
        <v>20</v>
      </c>
      <c r="F399" s="6">
        <v>1</v>
      </c>
      <c r="G399" s="4">
        <v>13.899993896484375</v>
      </c>
      <c r="H399" s="4">
        <v>20.699996948242188</v>
      </c>
      <c r="I399" s="1">
        <v>2</v>
      </c>
      <c r="J399" s="2">
        <v>0.17868032999831485</v>
      </c>
      <c r="K399" s="10">
        <v>32</v>
      </c>
      <c r="L399" s="2">
        <v>9.7802128447300588E-2</v>
      </c>
      <c r="M399" s="10">
        <f>VLOOKUP(B399,'Fam ranks'!$E$3:$H$35,4,0)</f>
        <v>15</v>
      </c>
      <c r="N399" s="2">
        <v>0.10694891038408673</v>
      </c>
      <c r="O399" s="2">
        <v>9.6968653535598956E-2</v>
      </c>
      <c r="P399" s="2">
        <v>8.3347491170163157E-4</v>
      </c>
      <c r="Q399" s="2">
        <v>7.0897944702526486E-2</v>
      </c>
      <c r="R399" s="2">
        <v>1.1134776652399951E-2</v>
      </c>
      <c r="S399" s="4">
        <v>11.482861983137852</v>
      </c>
      <c r="T399" s="10">
        <v>105</v>
      </c>
      <c r="U399" s="10">
        <v>1</v>
      </c>
      <c r="V399" s="10">
        <v>2</v>
      </c>
      <c r="W399" s="28" t="s">
        <v>66</v>
      </c>
      <c r="X399" s="12">
        <f>IF(M399&lt;=$X$1,1,0)</f>
        <v>0</v>
      </c>
      <c r="Y399" s="12">
        <f>IF(V399&lt;=Y$1,1,0)</f>
        <v>1</v>
      </c>
      <c r="Z399" s="12">
        <f>IF(U399&lt;=Z$1,1,0)</f>
        <v>1</v>
      </c>
      <c r="AA399" s="20">
        <f>IF(I399=1,0,IF(I399=2,1,1+$AA$1))</f>
        <v>1</v>
      </c>
      <c r="AB399" s="12">
        <f>IF(T399&lt;=AB$1,1,0)</f>
        <v>0</v>
      </c>
      <c r="AC399" s="20">
        <f>SUM(X399:AB399)</f>
        <v>3</v>
      </c>
    </row>
    <row r="400" spans="1:29" x14ac:dyDescent="0.25">
      <c r="A400" s="6" t="s">
        <v>51</v>
      </c>
      <c r="B400" s="6">
        <v>13021061</v>
      </c>
      <c r="C400" s="6" t="s">
        <v>52</v>
      </c>
      <c r="D400" s="6">
        <v>13001</v>
      </c>
      <c r="E400" s="6">
        <v>20</v>
      </c>
      <c r="F400" s="6">
        <v>6</v>
      </c>
      <c r="G400" s="4">
        <v>13</v>
      </c>
      <c r="H400" s="4">
        <v>18.199996948242187</v>
      </c>
      <c r="I400" s="1">
        <v>2</v>
      </c>
      <c r="J400" s="2">
        <v>0.12918359999821405</v>
      </c>
      <c r="K400" s="10">
        <v>128</v>
      </c>
      <c r="L400" s="2">
        <v>9.7802128447300588E-2</v>
      </c>
      <c r="M400" s="10">
        <f>VLOOKUP(B400,'Fam ranks'!$E$3:$H$35,4,0)</f>
        <v>15</v>
      </c>
      <c r="N400" s="2">
        <v>0.10694891038408673</v>
      </c>
      <c r="O400" s="2">
        <v>9.6968653535598956E-2</v>
      </c>
      <c r="P400" s="2">
        <v>8.3347491170163157E-4</v>
      </c>
      <c r="Q400" s="2">
        <v>2.1401214702425689E-2</v>
      </c>
      <c r="R400" s="2">
        <v>3.7102671523848323E-3</v>
      </c>
      <c r="S400" s="4">
        <v>3.8262541729763484</v>
      </c>
      <c r="T400" s="10">
        <v>198</v>
      </c>
      <c r="U400" s="10">
        <v>2</v>
      </c>
      <c r="V400" s="10">
        <v>9</v>
      </c>
      <c r="W400" s="28" t="s">
        <v>67</v>
      </c>
      <c r="X400" s="12">
        <f>IF(M400&lt;=$X$1,1,0)</f>
        <v>0</v>
      </c>
      <c r="Y400" s="12">
        <f>IF(V400&lt;=Y$1,1,0)</f>
        <v>0</v>
      </c>
      <c r="Z400" s="12">
        <f>IF(U400&lt;=Z$1,1,0)</f>
        <v>1</v>
      </c>
      <c r="AA400" s="20">
        <f>IF(I400=1,0,IF(I400=2,1,1+$AA$1))</f>
        <v>1</v>
      </c>
      <c r="AB400" s="12">
        <f>IF(T400&lt;=AB$1,1,0)</f>
        <v>0</v>
      </c>
      <c r="AC400" s="20">
        <f>SUM(X400:AB400)</f>
        <v>2</v>
      </c>
    </row>
    <row r="401" spans="1:29" x14ac:dyDescent="0.25">
      <c r="A401" s="6" t="s">
        <v>51</v>
      </c>
      <c r="B401" s="6">
        <v>13021061</v>
      </c>
      <c r="C401" s="6" t="s">
        <v>52</v>
      </c>
      <c r="D401" s="6">
        <v>13001</v>
      </c>
      <c r="E401" s="6">
        <v>20</v>
      </c>
      <c r="F401" s="6">
        <v>4</v>
      </c>
      <c r="G401" s="4">
        <v>12.899993896484375</v>
      </c>
      <c r="H401" s="4">
        <v>17.699996948242188</v>
      </c>
      <c r="I401" s="1">
        <v>3</v>
      </c>
      <c r="J401" s="2">
        <v>0.1212432299998909</v>
      </c>
      <c r="K401" s="10">
        <v>158</v>
      </c>
      <c r="L401" s="2">
        <v>9.7802128447300588E-2</v>
      </c>
      <c r="M401" s="10">
        <f>VLOOKUP(B401,'Fam ranks'!$E$3:$H$35,4,0)</f>
        <v>15</v>
      </c>
      <c r="N401" s="2">
        <v>0.10694891038408673</v>
      </c>
      <c r="O401" s="2">
        <v>9.6968653535598956E-2</v>
      </c>
      <c r="P401" s="2">
        <v>8.3347491170163157E-4</v>
      </c>
      <c r="Q401" s="2">
        <v>1.346084470410254E-2</v>
      </c>
      <c r="R401" s="2">
        <v>2.5192116526363598E-3</v>
      </c>
      <c r="S401" s="4">
        <v>2.5979649719602547</v>
      </c>
      <c r="T401" s="10">
        <v>216</v>
      </c>
      <c r="U401" s="10">
        <v>3</v>
      </c>
      <c r="V401" s="10">
        <v>10</v>
      </c>
      <c r="W401" s="28" t="s">
        <v>11</v>
      </c>
      <c r="X401" s="12">
        <f>IF(M401&lt;=$X$1,1,0)</f>
        <v>0</v>
      </c>
      <c r="Y401" s="12">
        <f>IF(V401&lt;=Y$1,1,0)</f>
        <v>0</v>
      </c>
      <c r="Z401" s="12">
        <f>IF(U401&lt;=Z$1,1,0)</f>
        <v>0</v>
      </c>
      <c r="AA401" s="20">
        <f>IF(I401=1,0,IF(I401=2,1,1+$AA$1))</f>
        <v>1.2</v>
      </c>
      <c r="AB401" s="12">
        <f>IF(T401&lt;=AB$1,1,0)</f>
        <v>0</v>
      </c>
      <c r="AC401" s="20">
        <f>SUM(X401:AB401)</f>
        <v>1.2</v>
      </c>
    </row>
    <row r="402" spans="1:29" x14ac:dyDescent="0.25">
      <c r="A402" s="6" t="s">
        <v>51</v>
      </c>
      <c r="B402" s="6">
        <v>13021061</v>
      </c>
      <c r="C402" s="6" t="s">
        <v>52</v>
      </c>
      <c r="D402" s="6">
        <v>13001</v>
      </c>
      <c r="E402" s="6">
        <v>20</v>
      </c>
      <c r="F402" s="6">
        <v>2</v>
      </c>
      <c r="G402" s="4">
        <v>12.299995422363281</v>
      </c>
      <c r="H402" s="4">
        <v>17.5</v>
      </c>
      <c r="I402" s="1">
        <v>2</v>
      </c>
      <c r="J402" s="2">
        <v>0.11300624999967113</v>
      </c>
      <c r="K402" s="10">
        <v>199</v>
      </c>
      <c r="L402" s="2">
        <v>9.7802128447300588E-2</v>
      </c>
      <c r="M402" s="10">
        <f>VLOOKUP(B402,'Fam ranks'!$E$3:$H$35,4,0)</f>
        <v>15</v>
      </c>
      <c r="N402" s="2">
        <v>0.10694891038408673</v>
      </c>
      <c r="O402" s="2">
        <v>9.6968653535598956E-2</v>
      </c>
      <c r="P402" s="2">
        <v>8.3347491170163157E-4</v>
      </c>
      <c r="Q402" s="2">
        <v>5.2238647038827662E-3</v>
      </c>
      <c r="R402" s="2">
        <v>1.283664652603394E-3</v>
      </c>
      <c r="S402" s="4">
        <v>1.3237934175626533</v>
      </c>
      <c r="T402" s="10">
        <v>247</v>
      </c>
      <c r="U402" s="10">
        <v>4</v>
      </c>
      <c r="V402" s="10">
        <v>12</v>
      </c>
      <c r="W402" s="28" t="s">
        <v>11</v>
      </c>
      <c r="X402" s="12">
        <f>IF(M402&lt;=$X$1,1,0)</f>
        <v>0</v>
      </c>
      <c r="Y402" s="12">
        <f>IF(V402&lt;=Y$1,1,0)</f>
        <v>0</v>
      </c>
      <c r="Z402" s="12">
        <f>IF(U402&lt;=Z$1,1,0)</f>
        <v>0</v>
      </c>
      <c r="AA402" s="20">
        <f>IF(I402=1,0,IF(I402=2,1,1+$AA$1))</f>
        <v>1</v>
      </c>
      <c r="AB402" s="12">
        <f>IF(T402&lt;=AB$1,1,0)</f>
        <v>0</v>
      </c>
      <c r="AC402" s="20">
        <f>SUM(X402:AB402)</f>
        <v>1</v>
      </c>
    </row>
    <row r="403" spans="1:29" x14ac:dyDescent="0.25">
      <c r="A403" s="6" t="s">
        <v>51</v>
      </c>
      <c r="B403" s="6">
        <v>13021061</v>
      </c>
      <c r="C403" s="6" t="s">
        <v>52</v>
      </c>
      <c r="D403" s="6">
        <v>13001</v>
      </c>
      <c r="E403" s="6">
        <v>20</v>
      </c>
      <c r="F403" s="6">
        <v>5</v>
      </c>
      <c r="G403" s="4">
        <v>12.399993896484375</v>
      </c>
      <c r="H403" s="4">
        <v>11.199996948242188</v>
      </c>
      <c r="I403" s="1">
        <v>1</v>
      </c>
      <c r="J403" s="2">
        <v>4.6663679999710439E-2</v>
      </c>
      <c r="K403" s="10">
        <v>482</v>
      </c>
      <c r="L403" s="2">
        <v>9.7802128447300588E-2</v>
      </c>
      <c r="M403" s="10">
        <f>VLOOKUP(B403,'Fam ranks'!$E$3:$H$35,4,0)</f>
        <v>15</v>
      </c>
      <c r="N403" s="2">
        <v>0.10694891038408673</v>
      </c>
      <c r="O403" s="2">
        <v>9.6968653535598956E-2</v>
      </c>
      <c r="P403" s="2">
        <v>8.3347491170163157E-4</v>
      </c>
      <c r="Q403" s="2">
        <v>-6.1118705296077921E-2</v>
      </c>
      <c r="R403" s="2">
        <v>-8.66772084739071E-3</v>
      </c>
      <c r="S403" s="4">
        <v>-8.9386833078058903</v>
      </c>
      <c r="T403" s="10">
        <v>453</v>
      </c>
      <c r="U403" s="10">
        <v>5</v>
      </c>
      <c r="V403" s="10">
        <v>21</v>
      </c>
      <c r="W403" s="28" t="s">
        <v>11</v>
      </c>
      <c r="X403" s="12">
        <f>IF(M403&lt;=$X$1,1,0)</f>
        <v>0</v>
      </c>
      <c r="Y403" s="12">
        <f>IF(V403&lt;=Y$1,1,0)</f>
        <v>0</v>
      </c>
      <c r="Z403" s="12">
        <f>IF(U403&lt;=Z$1,1,0)</f>
        <v>0</v>
      </c>
      <c r="AA403" s="20">
        <f>IF(I403=1,0,IF(I403=2,1,1+$AA$1))</f>
        <v>0</v>
      </c>
      <c r="AB403" s="12">
        <f>IF(T403&lt;=AB$1,1,0)</f>
        <v>0</v>
      </c>
      <c r="AC403" s="20">
        <f>SUM(X403:AB403)</f>
        <v>0</v>
      </c>
    </row>
    <row r="404" spans="1:29" x14ac:dyDescent="0.25">
      <c r="A404" s="6" t="s">
        <v>51</v>
      </c>
      <c r="B404" s="6">
        <v>13021061</v>
      </c>
      <c r="C404" s="6" t="s">
        <v>52</v>
      </c>
      <c r="D404" s="6">
        <v>13001</v>
      </c>
      <c r="E404" s="6">
        <v>20</v>
      </c>
      <c r="F404" s="6">
        <v>3</v>
      </c>
      <c r="G404" s="4">
        <v>11.099998474121094</v>
      </c>
      <c r="H404" s="4">
        <v>11.099998474121094</v>
      </c>
      <c r="I404" s="1">
        <v>1</v>
      </c>
      <c r="J404" s="2">
        <v>4.1028929999811226E-2</v>
      </c>
      <c r="K404" s="10">
        <v>495</v>
      </c>
      <c r="L404" s="2">
        <v>9.7802128447300588E-2</v>
      </c>
      <c r="M404" s="10">
        <f>VLOOKUP(B404,'Fam ranks'!$E$3:$H$35,4,0)</f>
        <v>15</v>
      </c>
      <c r="N404" s="2">
        <v>0.10694891038408673</v>
      </c>
      <c r="O404" s="2">
        <v>9.6968653535598956E-2</v>
      </c>
      <c r="P404" s="2">
        <v>8.3347491170163157E-4</v>
      </c>
      <c r="Q404" s="2">
        <v>-6.6753455295977135E-2</v>
      </c>
      <c r="R404" s="2">
        <v>-9.5129333473755913E-3</v>
      </c>
      <c r="S404" s="4">
        <v>-9.8103180775663965</v>
      </c>
      <c r="T404" s="10">
        <v>460</v>
      </c>
      <c r="U404" s="10">
        <v>6</v>
      </c>
      <c r="V404" s="10">
        <v>22</v>
      </c>
      <c r="W404" s="28" t="s">
        <v>11</v>
      </c>
      <c r="X404" s="12">
        <f>IF(M404&lt;=$X$1,1,0)</f>
        <v>0</v>
      </c>
      <c r="Y404" s="12">
        <f>IF(V404&lt;=Y$1,1,0)</f>
        <v>0</v>
      </c>
      <c r="Z404" s="12">
        <f>IF(U404&lt;=Z$1,1,0)</f>
        <v>0</v>
      </c>
      <c r="AA404" s="20">
        <f>IF(I404=1,0,IF(I404=2,1,1+$AA$1))</f>
        <v>0</v>
      </c>
      <c r="AB404" s="12">
        <f>IF(T404&lt;=AB$1,1,0)</f>
        <v>0</v>
      </c>
      <c r="AC404" s="20">
        <f>SUM(X404:AB404)</f>
        <v>0</v>
      </c>
    </row>
    <row r="405" spans="1:29" x14ac:dyDescent="0.25">
      <c r="A405" s="6" t="s">
        <v>33</v>
      </c>
      <c r="B405" s="6">
        <v>13021791</v>
      </c>
      <c r="C405" s="6" t="s">
        <v>11</v>
      </c>
      <c r="D405" s="6">
        <v>13001</v>
      </c>
      <c r="E405" s="6">
        <v>20</v>
      </c>
      <c r="F405" s="6">
        <v>2</v>
      </c>
      <c r="G405" s="4">
        <v>12</v>
      </c>
      <c r="H405" s="4">
        <v>22.199996948242188</v>
      </c>
      <c r="I405" s="1">
        <v>2</v>
      </c>
      <c r="J405" s="2">
        <v>0.1774223999982496</v>
      </c>
      <c r="K405" s="10">
        <v>34</v>
      </c>
      <c r="L405" s="2">
        <v>7.9478919434443407E-2</v>
      </c>
      <c r="M405" s="10">
        <f>VLOOKUP(B405,'Fam ranks'!$E$3:$H$35,4,0)</f>
        <v>28</v>
      </c>
      <c r="N405" s="2">
        <v>0.10694891038408673</v>
      </c>
      <c r="O405" s="2">
        <v>9.6968653535598956E-2</v>
      </c>
      <c r="P405" s="2">
        <v>-1.7489734101155549E-2</v>
      </c>
      <c r="Q405" s="2">
        <v>8.7963223715318423E-2</v>
      </c>
      <c r="R405" s="2">
        <v>2.7006430966044336E-3</v>
      </c>
      <c r="S405" s="4">
        <v>2.7850681618601403</v>
      </c>
      <c r="T405" s="10">
        <v>213</v>
      </c>
      <c r="U405" s="10">
        <v>1</v>
      </c>
      <c r="V405" s="10">
        <v>3</v>
      </c>
      <c r="W405" s="28" t="s">
        <v>11</v>
      </c>
      <c r="X405" s="12">
        <f>IF(M405&lt;=$X$1,1,0)</f>
        <v>0</v>
      </c>
      <c r="Y405" s="12">
        <f>IF(V405&lt;=Y$1,1,0)</f>
        <v>1</v>
      </c>
      <c r="Z405" s="12">
        <f>IF(U405&lt;=Z$1,1,0)</f>
        <v>1</v>
      </c>
      <c r="AA405" s="20">
        <f>IF(I405=1,0,IF(I405=2,1,1+$AA$1))</f>
        <v>1</v>
      </c>
      <c r="AB405" s="12">
        <f>IF(T405&lt;=AB$1,1,0)</f>
        <v>0</v>
      </c>
      <c r="AC405" s="20">
        <f>SUM(X405:AB405)</f>
        <v>3</v>
      </c>
    </row>
    <row r="406" spans="1:29" x14ac:dyDescent="0.25">
      <c r="A406" s="6" t="s">
        <v>33</v>
      </c>
      <c r="B406" s="6">
        <v>13021791</v>
      </c>
      <c r="C406" s="6" t="s">
        <v>11</v>
      </c>
      <c r="D406" s="6">
        <v>13001</v>
      </c>
      <c r="E406" s="6">
        <v>20</v>
      </c>
      <c r="F406" s="6">
        <v>4</v>
      </c>
      <c r="G406" s="4">
        <v>12</v>
      </c>
      <c r="H406" s="4">
        <v>18.199996948242187</v>
      </c>
      <c r="I406" s="1">
        <v>3</v>
      </c>
      <c r="J406" s="2">
        <v>0.11924639999961073</v>
      </c>
      <c r="K406" s="10">
        <v>170</v>
      </c>
      <c r="L406" s="2">
        <v>7.9478919434443407E-2</v>
      </c>
      <c r="M406" s="10">
        <f>VLOOKUP(B406,'Fam ranks'!$E$3:$H$35,4,0)</f>
        <v>28</v>
      </c>
      <c r="N406" s="2">
        <v>0.10694891038408673</v>
      </c>
      <c r="O406" s="2">
        <v>9.6968653535598956E-2</v>
      </c>
      <c r="P406" s="2">
        <v>-1.7489734101155549E-2</v>
      </c>
      <c r="Q406" s="2">
        <v>2.9787223716679551E-2</v>
      </c>
      <c r="R406" s="2">
        <v>-6.0257569031913977E-3</v>
      </c>
      <c r="S406" s="4">
        <v>-6.2141286730141436</v>
      </c>
      <c r="T406" s="10">
        <v>404</v>
      </c>
      <c r="U406" s="10">
        <v>2</v>
      </c>
      <c r="V406" s="10">
        <v>6</v>
      </c>
      <c r="W406" s="28" t="s">
        <v>11</v>
      </c>
      <c r="X406" s="12">
        <f>IF(M406&lt;=$X$1,1,0)</f>
        <v>0</v>
      </c>
      <c r="Y406" s="12">
        <f>IF(V406&lt;=Y$1,1,0)</f>
        <v>0</v>
      </c>
      <c r="Z406" s="12">
        <f>IF(U406&lt;=Z$1,1,0)</f>
        <v>1</v>
      </c>
      <c r="AA406" s="20">
        <f>IF(I406=1,0,IF(I406=2,1,1+$AA$1))</f>
        <v>1.2</v>
      </c>
      <c r="AB406" s="12">
        <f>IF(T406&lt;=AB$1,1,0)</f>
        <v>0</v>
      </c>
      <c r="AC406" s="20">
        <f>SUM(X406:AB406)</f>
        <v>2.2000000000000002</v>
      </c>
    </row>
    <row r="407" spans="1:29" x14ac:dyDescent="0.25">
      <c r="A407" s="6" t="s">
        <v>33</v>
      </c>
      <c r="B407" s="6">
        <v>13021791</v>
      </c>
      <c r="C407" s="6" t="s">
        <v>11</v>
      </c>
      <c r="D407" s="6">
        <v>13001</v>
      </c>
      <c r="E407" s="6">
        <v>20</v>
      </c>
      <c r="F407" s="6">
        <v>5</v>
      </c>
      <c r="G407" s="4">
        <v>11.899993896484375</v>
      </c>
      <c r="H407" s="4">
        <v>18</v>
      </c>
      <c r="I407" s="1">
        <v>2</v>
      </c>
      <c r="J407" s="2">
        <v>0.11566799999945943</v>
      </c>
      <c r="K407" s="10">
        <v>187</v>
      </c>
      <c r="L407" s="2">
        <v>7.9478919434443407E-2</v>
      </c>
      <c r="M407" s="10">
        <f>VLOOKUP(B407,'Fam ranks'!$E$3:$H$35,4,0)</f>
        <v>28</v>
      </c>
      <c r="N407" s="2">
        <v>0.10694891038408673</v>
      </c>
      <c r="O407" s="2">
        <v>9.6968653535598956E-2</v>
      </c>
      <c r="P407" s="2">
        <v>-1.7489734101155549E-2</v>
      </c>
      <c r="Q407" s="2">
        <v>2.6208823716528246E-2</v>
      </c>
      <c r="R407" s="2">
        <v>-6.5625169032140929E-3</v>
      </c>
      <c r="S407" s="4">
        <v>-6.7676683793540287</v>
      </c>
      <c r="T407" s="10">
        <v>421</v>
      </c>
      <c r="U407" s="10">
        <v>3</v>
      </c>
      <c r="V407" s="10">
        <v>8</v>
      </c>
      <c r="W407" s="28" t="s">
        <v>11</v>
      </c>
      <c r="X407" s="12">
        <f>IF(M407&lt;=$X$1,1,0)</f>
        <v>0</v>
      </c>
      <c r="Y407" s="12">
        <f>IF(V407&lt;=Y$1,1,0)</f>
        <v>0</v>
      </c>
      <c r="Z407" s="12">
        <f>IF(U407&lt;=Z$1,1,0)</f>
        <v>0</v>
      </c>
      <c r="AA407" s="20">
        <f>IF(I407=1,0,IF(I407=2,1,1+$AA$1))</f>
        <v>1</v>
      </c>
      <c r="AB407" s="12">
        <f>IF(T407&lt;=AB$1,1,0)</f>
        <v>0</v>
      </c>
      <c r="AC407" s="20">
        <f>SUM(X407:AB407)</f>
        <v>1</v>
      </c>
    </row>
    <row r="408" spans="1:29" x14ac:dyDescent="0.25">
      <c r="A408" s="6" t="s">
        <v>33</v>
      </c>
      <c r="B408" s="6">
        <v>13021791</v>
      </c>
      <c r="C408" s="6" t="s">
        <v>11</v>
      </c>
      <c r="D408" s="6">
        <v>13001</v>
      </c>
      <c r="E408" s="6">
        <v>20</v>
      </c>
      <c r="F408" s="6">
        <v>1</v>
      </c>
      <c r="G408" s="4">
        <v>12.899993896484375</v>
      </c>
      <c r="H408" s="4">
        <v>16.5</v>
      </c>
      <c r="I408" s="1">
        <v>2</v>
      </c>
      <c r="J408" s="2">
        <v>0.10536074999981793</v>
      </c>
      <c r="K408" s="10">
        <v>228</v>
      </c>
      <c r="L408" s="2">
        <v>7.9478919434443407E-2</v>
      </c>
      <c r="M408" s="10">
        <f>VLOOKUP(B408,'Fam ranks'!$E$3:$H$35,4,0)</f>
        <v>28</v>
      </c>
      <c r="N408" s="2">
        <v>0.10694891038408673</v>
      </c>
      <c r="O408" s="2">
        <v>9.6968653535598956E-2</v>
      </c>
      <c r="P408" s="2">
        <v>-1.7489734101155549E-2</v>
      </c>
      <c r="Q408" s="2">
        <v>1.5901573716886747E-2</v>
      </c>
      <c r="R408" s="2">
        <v>-8.1086044031603178E-3</v>
      </c>
      <c r="S408" s="4">
        <v>-8.3620882702919062</v>
      </c>
      <c r="T408" s="10">
        <v>443</v>
      </c>
      <c r="U408" s="10">
        <v>4</v>
      </c>
      <c r="V408" s="10">
        <v>12</v>
      </c>
      <c r="W408" s="28" t="s">
        <v>11</v>
      </c>
      <c r="X408" s="12">
        <f>IF(M408&lt;=$X$1,1,0)</f>
        <v>0</v>
      </c>
      <c r="Y408" s="12">
        <f>IF(V408&lt;=Y$1,1,0)</f>
        <v>0</v>
      </c>
      <c r="Z408" s="12">
        <f>IF(U408&lt;=Z$1,1,0)</f>
        <v>0</v>
      </c>
      <c r="AA408" s="20">
        <f>IF(I408=1,0,IF(I408=2,1,1+$AA$1))</f>
        <v>1</v>
      </c>
      <c r="AB408" s="12">
        <f>IF(T408&lt;=AB$1,1,0)</f>
        <v>0</v>
      </c>
      <c r="AC408" s="20">
        <f>SUM(X408:AB408)</f>
        <v>1</v>
      </c>
    </row>
    <row r="409" spans="1:29" x14ac:dyDescent="0.25">
      <c r="A409" s="6" t="s">
        <v>33</v>
      </c>
      <c r="B409" s="6">
        <v>13021791</v>
      </c>
      <c r="C409" s="6" t="s">
        <v>11</v>
      </c>
      <c r="D409" s="6">
        <v>13001</v>
      </c>
      <c r="E409" s="6">
        <v>20</v>
      </c>
      <c r="F409" s="6">
        <v>3</v>
      </c>
      <c r="G409" s="4">
        <v>9.399993896484375</v>
      </c>
      <c r="H409" s="4">
        <v>11.099998474121094</v>
      </c>
      <c r="I409" s="1">
        <v>1</v>
      </c>
      <c r="J409" s="2">
        <v>3.4745219999877008E-2</v>
      </c>
      <c r="K409" s="10">
        <v>509</v>
      </c>
      <c r="L409" s="2">
        <v>7.9478919434443407E-2</v>
      </c>
      <c r="M409" s="10">
        <f>VLOOKUP(B409,'Fam ranks'!$E$3:$H$35,4,0)</f>
        <v>28</v>
      </c>
      <c r="N409" s="2">
        <v>0.10694891038408673</v>
      </c>
      <c r="O409" s="2">
        <v>9.6968653535598956E-2</v>
      </c>
      <c r="P409" s="2">
        <v>-1.7489734101155549E-2</v>
      </c>
      <c r="Q409" s="2">
        <v>-5.4713956283054158E-2</v>
      </c>
      <c r="R409" s="2">
        <v>-1.8700933903151452E-2</v>
      </c>
      <c r="S409" s="4">
        <v>-19.285545608082515</v>
      </c>
      <c r="T409" s="10">
        <v>528</v>
      </c>
      <c r="U409" s="10">
        <v>5</v>
      </c>
      <c r="V409" s="10">
        <v>22</v>
      </c>
      <c r="W409" s="28" t="s">
        <v>11</v>
      </c>
      <c r="X409" s="12">
        <f>IF(M409&lt;=$X$1,1,0)</f>
        <v>0</v>
      </c>
      <c r="Y409" s="12">
        <f>IF(V409&lt;=Y$1,1,0)</f>
        <v>0</v>
      </c>
      <c r="Z409" s="12">
        <f>IF(U409&lt;=Z$1,1,0)</f>
        <v>0</v>
      </c>
      <c r="AA409" s="20">
        <f>IF(I409=1,0,IF(I409=2,1,1+$AA$1))</f>
        <v>0</v>
      </c>
      <c r="AB409" s="12">
        <f>IF(T409&lt;=AB$1,1,0)</f>
        <v>0</v>
      </c>
      <c r="AC409" s="20">
        <f>SUM(X409:AB409)</f>
        <v>0</v>
      </c>
    </row>
    <row r="410" spans="1:29" x14ac:dyDescent="0.25">
      <c r="A410" s="6" t="s">
        <v>33</v>
      </c>
      <c r="B410" s="6">
        <v>13021791</v>
      </c>
      <c r="C410" s="6" t="s">
        <v>11</v>
      </c>
      <c r="D410" s="6">
        <v>13001</v>
      </c>
      <c r="E410" s="6">
        <v>20</v>
      </c>
      <c r="F410" s="6">
        <v>6</v>
      </c>
      <c r="G410" s="4">
        <v>1.6499996185302734</v>
      </c>
      <c r="H410" s="4">
        <v>2.5</v>
      </c>
      <c r="I410" s="1">
        <v>2</v>
      </c>
      <c r="J410" s="2">
        <v>3.0937499999694751E-4</v>
      </c>
      <c r="K410" s="10">
        <v>564</v>
      </c>
      <c r="L410" s="2">
        <v>7.9478919434443407E-2</v>
      </c>
      <c r="M410" s="10">
        <f>VLOOKUP(B410,'Fam ranks'!$E$3:$H$35,4,0)</f>
        <v>28</v>
      </c>
      <c r="N410" s="2">
        <v>0.10694891038408673</v>
      </c>
      <c r="O410" s="2">
        <v>9.6968653535598956E-2</v>
      </c>
      <c r="P410" s="2">
        <v>-1.7489734101155549E-2</v>
      </c>
      <c r="Q410" s="2">
        <v>-8.9149801282934218E-2</v>
      </c>
      <c r="R410" s="2">
        <v>-2.3866310653133462E-2</v>
      </c>
      <c r="S410" s="4">
        <v>-24.612397700636016</v>
      </c>
      <c r="T410" s="10">
        <v>545</v>
      </c>
      <c r="U410" s="10">
        <v>6</v>
      </c>
      <c r="V410" s="10">
        <v>25</v>
      </c>
      <c r="W410" s="28" t="s">
        <v>11</v>
      </c>
      <c r="X410" s="12">
        <f>IF(M410&lt;=$X$1,1,0)</f>
        <v>0</v>
      </c>
      <c r="Y410" s="12">
        <f>IF(V410&lt;=Y$1,1,0)</f>
        <v>0</v>
      </c>
      <c r="Z410" s="12">
        <f>IF(U410&lt;=Z$1,1,0)</f>
        <v>0</v>
      </c>
      <c r="AA410" s="20">
        <f>IF(I410=1,0,IF(I410=2,1,1+$AA$1))</f>
        <v>1</v>
      </c>
      <c r="AB410" s="12">
        <f>IF(T410&lt;=AB$1,1,0)</f>
        <v>0</v>
      </c>
      <c r="AC410" s="20">
        <f>SUM(X410:AB410)</f>
        <v>1</v>
      </c>
    </row>
    <row r="411" spans="1:29" x14ac:dyDescent="0.25">
      <c r="A411" s="6" t="s">
        <v>16</v>
      </c>
      <c r="B411" s="6">
        <v>13027771</v>
      </c>
      <c r="C411" s="6" t="s">
        <v>17</v>
      </c>
      <c r="D411" s="6">
        <v>13001</v>
      </c>
      <c r="E411" s="6">
        <v>20</v>
      </c>
      <c r="F411" s="6">
        <v>3</v>
      </c>
      <c r="G411" s="4">
        <v>14.299995422363281</v>
      </c>
      <c r="H411" s="4">
        <v>19.5</v>
      </c>
      <c r="I411" s="1">
        <v>2</v>
      </c>
      <c r="J411" s="2">
        <v>0.16312724999988859</v>
      </c>
      <c r="K411" s="10">
        <v>52</v>
      </c>
      <c r="L411" s="2">
        <v>9.3022092243769838E-2</v>
      </c>
      <c r="M411" s="10">
        <f>VLOOKUP(B411,'Fam ranks'!$E$3:$H$35,4,0)</f>
        <v>21</v>
      </c>
      <c r="N411" s="2">
        <v>0.10694891038408673</v>
      </c>
      <c r="O411" s="2">
        <v>9.6968653535598956E-2</v>
      </c>
      <c r="P411" s="2">
        <v>-3.9465612918291176E-3</v>
      </c>
      <c r="Q411" s="2">
        <v>6.0124900907630979E-2</v>
      </c>
      <c r="R411" s="2">
        <v>6.650798361047176E-3</v>
      </c>
      <c r="S411" s="4">
        <v>6.8587096123857663</v>
      </c>
      <c r="T411" s="10">
        <v>161</v>
      </c>
      <c r="U411" s="10">
        <v>1</v>
      </c>
      <c r="V411" s="10">
        <v>1</v>
      </c>
      <c r="W411" s="28" t="s">
        <v>67</v>
      </c>
      <c r="X411" s="12">
        <f>IF(M411&lt;=$X$1,1,0)</f>
        <v>0</v>
      </c>
      <c r="Y411" s="12">
        <f>IF(V411&lt;=Y$1,1,0)</f>
        <v>1</v>
      </c>
      <c r="Z411" s="12">
        <f>IF(U411&lt;=Z$1,1,0)</f>
        <v>1</v>
      </c>
      <c r="AA411" s="20">
        <f>IF(I411=1,0,IF(I411=2,1,1+$AA$1))</f>
        <v>1</v>
      </c>
      <c r="AB411" s="12">
        <f>IF(T411&lt;=AB$1,1,0)</f>
        <v>0</v>
      </c>
      <c r="AC411" s="20">
        <f>SUM(X411:AB411)</f>
        <v>3</v>
      </c>
    </row>
    <row r="412" spans="1:29" x14ac:dyDescent="0.25">
      <c r="A412" s="6" t="s">
        <v>16</v>
      </c>
      <c r="B412" s="6">
        <v>13027771</v>
      </c>
      <c r="C412" s="6" t="s">
        <v>17</v>
      </c>
      <c r="D412" s="6">
        <v>13001</v>
      </c>
      <c r="E412" s="6">
        <v>20</v>
      </c>
      <c r="F412" s="6">
        <v>1</v>
      </c>
      <c r="G412" s="4">
        <v>11.399993896484375</v>
      </c>
      <c r="H412" s="4">
        <v>21.5</v>
      </c>
      <c r="I412" s="1">
        <v>2</v>
      </c>
      <c r="J412" s="2">
        <v>0.15808949999882316</v>
      </c>
      <c r="K412" s="10">
        <v>61</v>
      </c>
      <c r="L412" s="2">
        <v>9.3022092243769838E-2</v>
      </c>
      <c r="M412" s="10">
        <f>VLOOKUP(B412,'Fam ranks'!$E$3:$H$35,4,0)</f>
        <v>21</v>
      </c>
      <c r="N412" s="2">
        <v>0.10694891038408673</v>
      </c>
      <c r="O412" s="2">
        <v>9.6968653535598956E-2</v>
      </c>
      <c r="P412" s="2">
        <v>-3.9465612918291176E-3</v>
      </c>
      <c r="Q412" s="2">
        <v>5.5087150906565546E-2</v>
      </c>
      <c r="R412" s="2">
        <v>5.8951358608873624E-3</v>
      </c>
      <c r="S412" s="4">
        <v>6.0794242736629842</v>
      </c>
      <c r="T412" s="10">
        <v>168</v>
      </c>
      <c r="U412" s="10">
        <v>2</v>
      </c>
      <c r="V412" s="10">
        <v>2</v>
      </c>
      <c r="W412" s="28" t="s">
        <v>67</v>
      </c>
      <c r="X412" s="12">
        <f>IF(M412&lt;=$X$1,1,0)</f>
        <v>0</v>
      </c>
      <c r="Y412" s="12">
        <f>IF(V412&lt;=Y$1,1,0)</f>
        <v>1</v>
      </c>
      <c r="Z412" s="12">
        <f>IF(U412&lt;=Z$1,1,0)</f>
        <v>1</v>
      </c>
      <c r="AA412" s="20">
        <f>IF(I412=1,0,IF(I412=2,1,1+$AA$1))</f>
        <v>1</v>
      </c>
      <c r="AB412" s="12">
        <f>IF(T412&lt;=AB$1,1,0)</f>
        <v>0</v>
      </c>
      <c r="AC412" s="20">
        <f>SUM(X412:AB412)</f>
        <v>3</v>
      </c>
    </row>
    <row r="413" spans="1:29" x14ac:dyDescent="0.25">
      <c r="A413" s="6" t="s">
        <v>16</v>
      </c>
      <c r="B413" s="6">
        <v>13027771</v>
      </c>
      <c r="C413" s="6" t="s">
        <v>17</v>
      </c>
      <c r="D413" s="6">
        <v>13001</v>
      </c>
      <c r="E413" s="6">
        <v>20</v>
      </c>
      <c r="F413" s="6">
        <v>2</v>
      </c>
      <c r="G413" s="4">
        <v>12</v>
      </c>
      <c r="H413" s="4">
        <v>20.599990844726562</v>
      </c>
      <c r="I413" s="1">
        <v>3</v>
      </c>
      <c r="J413" s="2">
        <v>0.1527695999993739</v>
      </c>
      <c r="K413" s="10">
        <v>68</v>
      </c>
      <c r="L413" s="2">
        <v>9.3022092243769838E-2</v>
      </c>
      <c r="M413" s="10">
        <f>VLOOKUP(B413,'Fam ranks'!$E$3:$H$35,4,0)</f>
        <v>21</v>
      </c>
      <c r="N413" s="2">
        <v>0.10694891038408673</v>
      </c>
      <c r="O413" s="2">
        <v>9.6968653535598956E-2</v>
      </c>
      <c r="P413" s="2">
        <v>-3.9465612918291176E-3</v>
      </c>
      <c r="Q413" s="2">
        <v>4.9767250907116284E-2</v>
      </c>
      <c r="R413" s="2">
        <v>5.0971508609699723E-3</v>
      </c>
      <c r="S413" s="4">
        <v>5.2564933874210347</v>
      </c>
      <c r="T413" s="10">
        <v>178</v>
      </c>
      <c r="U413" s="10">
        <v>3</v>
      </c>
      <c r="V413" s="10">
        <v>3</v>
      </c>
      <c r="W413" s="28" t="s">
        <v>67</v>
      </c>
      <c r="X413" s="12">
        <f>IF(M413&lt;=$X$1,1,0)</f>
        <v>0</v>
      </c>
      <c r="Y413" s="12">
        <f>IF(V413&lt;=Y$1,1,0)</f>
        <v>1</v>
      </c>
      <c r="Z413" s="12">
        <f>IF(U413&lt;=Z$1,1,0)</f>
        <v>0</v>
      </c>
      <c r="AA413" s="20">
        <f>IF(I413=1,0,IF(I413=2,1,1+$AA$1))</f>
        <v>1.2</v>
      </c>
      <c r="AB413" s="12">
        <f>IF(T413&lt;=AB$1,1,0)</f>
        <v>0</v>
      </c>
      <c r="AC413" s="20">
        <f>SUM(X413:AB413)</f>
        <v>2.2000000000000002</v>
      </c>
    </row>
    <row r="414" spans="1:29" x14ac:dyDescent="0.25">
      <c r="A414" s="6" t="s">
        <v>16</v>
      </c>
      <c r="B414" s="6">
        <v>13027771</v>
      </c>
      <c r="C414" s="6" t="s">
        <v>17</v>
      </c>
      <c r="D414" s="6">
        <v>13001</v>
      </c>
      <c r="E414" s="6">
        <v>20</v>
      </c>
      <c r="F414" s="6">
        <v>6</v>
      </c>
      <c r="G414" s="4">
        <v>12.5</v>
      </c>
      <c r="H414" s="4">
        <v>16.399993896484375</v>
      </c>
      <c r="I414" s="1">
        <v>3</v>
      </c>
      <c r="J414" s="2">
        <v>0.10085999999955675</v>
      </c>
      <c r="K414" s="10">
        <v>260</v>
      </c>
      <c r="L414" s="2">
        <v>9.3022092243769838E-2</v>
      </c>
      <c r="M414" s="10">
        <f>VLOOKUP(B414,'Fam ranks'!$E$3:$H$35,4,0)</f>
        <v>21</v>
      </c>
      <c r="N414" s="2">
        <v>0.10694891038408673</v>
      </c>
      <c r="O414" s="2">
        <v>9.6968653535598956E-2</v>
      </c>
      <c r="P414" s="2">
        <v>-3.9465612918291176E-3</v>
      </c>
      <c r="Q414" s="2">
        <v>-2.1423490927008626E-3</v>
      </c>
      <c r="R414" s="2">
        <v>-2.6892891390025999E-3</v>
      </c>
      <c r="S414" s="4">
        <v>-2.7733592670906919</v>
      </c>
      <c r="T414" s="10">
        <v>333</v>
      </c>
      <c r="U414" s="10">
        <v>4</v>
      </c>
      <c r="V414" s="10">
        <v>13</v>
      </c>
      <c r="W414" s="28" t="s">
        <v>11</v>
      </c>
      <c r="X414" s="12">
        <f>IF(M414&lt;=$X$1,1,0)</f>
        <v>0</v>
      </c>
      <c r="Y414" s="12">
        <f>IF(V414&lt;=Y$1,1,0)</f>
        <v>0</v>
      </c>
      <c r="Z414" s="12">
        <f>IF(U414&lt;=Z$1,1,0)</f>
        <v>0</v>
      </c>
      <c r="AA414" s="20">
        <f>IF(I414=1,0,IF(I414=2,1,1+$AA$1))</f>
        <v>1.2</v>
      </c>
      <c r="AB414" s="12">
        <f>IF(T414&lt;=AB$1,1,0)</f>
        <v>0</v>
      </c>
      <c r="AC414" s="20">
        <f>SUM(X414:AB414)</f>
        <v>1.2</v>
      </c>
    </row>
    <row r="415" spans="1:29" x14ac:dyDescent="0.25">
      <c r="A415" s="6" t="s">
        <v>16</v>
      </c>
      <c r="B415" s="6">
        <v>13027771</v>
      </c>
      <c r="C415" s="6" t="s">
        <v>17</v>
      </c>
      <c r="D415" s="6">
        <v>13001</v>
      </c>
      <c r="E415" s="6">
        <v>20</v>
      </c>
      <c r="F415" s="6">
        <v>4</v>
      </c>
      <c r="G415" s="4">
        <v>11.399993896484375</v>
      </c>
      <c r="H415" s="4">
        <v>15.699996948242188</v>
      </c>
      <c r="I415" s="1">
        <v>2</v>
      </c>
      <c r="J415" s="2">
        <v>8.4299579999424168E-2</v>
      </c>
      <c r="K415" s="10">
        <v>336</v>
      </c>
      <c r="L415" s="2">
        <v>9.3022092243769838E-2</v>
      </c>
      <c r="M415" s="10">
        <f>VLOOKUP(B415,'Fam ranks'!$E$3:$H$35,4,0)</f>
        <v>21</v>
      </c>
      <c r="N415" s="2">
        <v>0.10694891038408673</v>
      </c>
      <c r="O415" s="2">
        <v>9.6968653535598956E-2</v>
      </c>
      <c r="P415" s="2">
        <v>-3.9465612918291176E-3</v>
      </c>
      <c r="Q415" s="2">
        <v>-1.8702769092833443E-2</v>
      </c>
      <c r="R415" s="2">
        <v>-5.1733521390224871E-3</v>
      </c>
      <c r="S415" s="4">
        <v>-5.3350768010027645</v>
      </c>
      <c r="T415" s="10">
        <v>388</v>
      </c>
      <c r="U415" s="10">
        <v>5</v>
      </c>
      <c r="V415" s="10">
        <v>20</v>
      </c>
      <c r="W415" s="28" t="s">
        <v>11</v>
      </c>
      <c r="X415" s="12">
        <f>IF(M415&lt;=$X$1,1,0)</f>
        <v>0</v>
      </c>
      <c r="Y415" s="12">
        <f>IF(V415&lt;=Y$1,1,0)</f>
        <v>0</v>
      </c>
      <c r="Z415" s="12">
        <f>IF(U415&lt;=Z$1,1,0)</f>
        <v>0</v>
      </c>
      <c r="AA415" s="20">
        <f>IF(I415=1,0,IF(I415=2,1,1+$AA$1))</f>
        <v>1</v>
      </c>
      <c r="AB415" s="12">
        <f>IF(T415&lt;=AB$1,1,0)</f>
        <v>0</v>
      </c>
      <c r="AC415" s="20">
        <f>SUM(X415:AB415)</f>
        <v>1</v>
      </c>
    </row>
    <row r="416" spans="1:29" x14ac:dyDescent="0.25">
      <c r="A416" s="6" t="s">
        <v>16</v>
      </c>
      <c r="B416" s="6">
        <v>13027771</v>
      </c>
      <c r="C416" s="6" t="s">
        <v>17</v>
      </c>
      <c r="D416" s="6">
        <v>13001</v>
      </c>
      <c r="E416" s="6">
        <v>20</v>
      </c>
      <c r="F416" s="6">
        <v>5</v>
      </c>
      <c r="G416" s="4">
        <v>10.399993896484375</v>
      </c>
      <c r="H416" s="4">
        <v>15.899993896484375</v>
      </c>
      <c r="I416" s="1">
        <v>3</v>
      </c>
      <c r="J416" s="2">
        <v>7.8876719999243505E-2</v>
      </c>
      <c r="K416" s="10">
        <v>363</v>
      </c>
      <c r="L416" s="2">
        <v>9.3022092243769838E-2</v>
      </c>
      <c r="M416" s="10">
        <f>VLOOKUP(B416,'Fam ranks'!$E$3:$H$35,4,0)</f>
        <v>21</v>
      </c>
      <c r="N416" s="2">
        <v>0.10694891038408673</v>
      </c>
      <c r="O416" s="2">
        <v>9.6968653535598956E-2</v>
      </c>
      <c r="P416" s="2">
        <v>-3.9465612918291176E-3</v>
      </c>
      <c r="Q416" s="2">
        <v>-2.4125629093014106E-2</v>
      </c>
      <c r="R416" s="2">
        <v>-5.9867811390495861E-3</v>
      </c>
      <c r="S416" s="4">
        <v>-6.1739344837367778</v>
      </c>
      <c r="T416" s="10">
        <v>402</v>
      </c>
      <c r="U416" s="10">
        <v>6</v>
      </c>
      <c r="V416" s="10">
        <v>22</v>
      </c>
      <c r="W416" s="28" t="s">
        <v>11</v>
      </c>
      <c r="X416" s="12">
        <f>IF(M416&lt;=$X$1,1,0)</f>
        <v>0</v>
      </c>
      <c r="Y416" s="12">
        <f>IF(V416&lt;=Y$1,1,0)</f>
        <v>0</v>
      </c>
      <c r="Z416" s="12">
        <f>IF(U416&lt;=Z$1,1,0)</f>
        <v>0</v>
      </c>
      <c r="AA416" s="20">
        <f>IF(I416=1,0,IF(I416=2,1,1+$AA$1))</f>
        <v>1.2</v>
      </c>
      <c r="AB416" s="12">
        <f>IF(T416&lt;=AB$1,1,0)</f>
        <v>0</v>
      </c>
      <c r="AC416" s="20">
        <f>SUM(X416:AB416)</f>
        <v>1.2</v>
      </c>
    </row>
    <row r="417" spans="1:29" x14ac:dyDescent="0.25">
      <c r="A417" s="6" t="s">
        <v>21</v>
      </c>
      <c r="B417" s="6">
        <v>13027791</v>
      </c>
      <c r="C417" s="6" t="s">
        <v>22</v>
      </c>
      <c r="D417" s="6">
        <v>13001</v>
      </c>
      <c r="E417" s="6">
        <v>20</v>
      </c>
      <c r="F417" s="6">
        <v>2</v>
      </c>
      <c r="G417" s="4">
        <v>12.399993896484375</v>
      </c>
      <c r="H417" s="4">
        <v>19.199996948242187</v>
      </c>
      <c r="I417" s="1">
        <v>3</v>
      </c>
      <c r="J417" s="2">
        <v>0.13713407999966876</v>
      </c>
      <c r="K417" s="10">
        <v>103</v>
      </c>
      <c r="L417" s="2">
        <v>8.3757013329441451E-2</v>
      </c>
      <c r="M417" s="10">
        <f>VLOOKUP(B417,'Fam ranks'!$E$3:$H$35,4,0)</f>
        <v>26</v>
      </c>
      <c r="N417" s="2">
        <v>0.10694891038408673</v>
      </c>
      <c r="O417" s="2">
        <v>9.6968653535598956E-2</v>
      </c>
      <c r="P417" s="2">
        <v>-1.3211640206157504E-2</v>
      </c>
      <c r="Q417" s="2">
        <v>4.3396809821739532E-2</v>
      </c>
      <c r="R417" s="2">
        <v>-1.4174626504335729E-3</v>
      </c>
      <c r="S417" s="4">
        <v>-1.4617740875541771</v>
      </c>
      <c r="T417" s="10">
        <v>310</v>
      </c>
      <c r="U417" s="10">
        <v>1</v>
      </c>
      <c r="V417" s="10">
        <v>4</v>
      </c>
      <c r="W417" s="28" t="s">
        <v>11</v>
      </c>
      <c r="X417" s="12">
        <f>IF(M417&lt;=$X$1,1,0)</f>
        <v>0</v>
      </c>
      <c r="Y417" s="12">
        <f>IF(V417&lt;=Y$1,1,0)</f>
        <v>1</v>
      </c>
      <c r="Z417" s="12">
        <f>IF(U417&lt;=Z$1,1,0)</f>
        <v>1</v>
      </c>
      <c r="AA417" s="20">
        <f>IF(I417=1,0,IF(I417=2,1,1+$AA$1))</f>
        <v>1.2</v>
      </c>
      <c r="AB417" s="12">
        <f>IF(T417&lt;=AB$1,1,0)</f>
        <v>0</v>
      </c>
      <c r="AC417" s="20">
        <f>SUM(X417:AB417)</f>
        <v>3.2</v>
      </c>
    </row>
    <row r="418" spans="1:29" x14ac:dyDescent="0.25">
      <c r="A418" s="6" t="s">
        <v>21</v>
      </c>
      <c r="B418" s="6">
        <v>13027791</v>
      </c>
      <c r="C418" s="6" t="s">
        <v>22</v>
      </c>
      <c r="D418" s="6">
        <v>13001</v>
      </c>
      <c r="E418" s="6">
        <v>20</v>
      </c>
      <c r="F418" s="6">
        <v>5</v>
      </c>
      <c r="G418" s="4">
        <v>11.199996948242188</v>
      </c>
      <c r="H418" s="4">
        <v>17.29998779296875</v>
      </c>
      <c r="I418" s="1">
        <v>3</v>
      </c>
      <c r="J418" s="2">
        <v>0.10056143999918277</v>
      </c>
      <c r="K418" s="10">
        <v>261</v>
      </c>
      <c r="L418" s="2">
        <v>8.3757013329441451E-2</v>
      </c>
      <c r="M418" s="10">
        <f>VLOOKUP(B418,'Fam ranks'!$E$3:$H$35,4,0)</f>
        <v>26</v>
      </c>
      <c r="N418" s="2">
        <v>0.10694891038408673</v>
      </c>
      <c r="O418" s="2">
        <v>9.6968653535598956E-2</v>
      </c>
      <c r="P418" s="2">
        <v>-1.3211640206157504E-2</v>
      </c>
      <c r="Q418" s="2">
        <v>6.8241698212535423E-3</v>
      </c>
      <c r="R418" s="2">
        <v>-6.9033586505064708E-3</v>
      </c>
      <c r="S418" s="4">
        <v>-7.1191652135007955</v>
      </c>
      <c r="T418" s="10">
        <v>423</v>
      </c>
      <c r="U418" s="10">
        <v>2</v>
      </c>
      <c r="V418" s="10">
        <v>12</v>
      </c>
      <c r="W418" s="28" t="s">
        <v>11</v>
      </c>
      <c r="X418" s="12">
        <f>IF(M418&lt;=$X$1,1,0)</f>
        <v>0</v>
      </c>
      <c r="Y418" s="12">
        <f>IF(V418&lt;=Y$1,1,0)</f>
        <v>0</v>
      </c>
      <c r="Z418" s="12">
        <f>IF(U418&lt;=Z$1,1,0)</f>
        <v>1</v>
      </c>
      <c r="AA418" s="20">
        <f>IF(I418=1,0,IF(I418=2,1,1+$AA$1))</f>
        <v>1.2</v>
      </c>
      <c r="AB418" s="12">
        <f>IF(T418&lt;=AB$1,1,0)</f>
        <v>0</v>
      </c>
      <c r="AC418" s="20">
        <f>SUM(X418:AB418)</f>
        <v>2.2000000000000002</v>
      </c>
    </row>
    <row r="419" spans="1:29" x14ac:dyDescent="0.25">
      <c r="A419" s="6" t="s">
        <v>21</v>
      </c>
      <c r="B419" s="6">
        <v>13027791</v>
      </c>
      <c r="C419" s="6" t="s">
        <v>22</v>
      </c>
      <c r="D419" s="6">
        <v>13001</v>
      </c>
      <c r="E419" s="6">
        <v>20</v>
      </c>
      <c r="F419" s="6">
        <v>3</v>
      </c>
      <c r="G419" s="4">
        <v>10.899993896484375</v>
      </c>
      <c r="H419" s="4">
        <v>16.599990844726562</v>
      </c>
      <c r="I419" s="1">
        <v>2</v>
      </c>
      <c r="J419" s="2">
        <v>9.0108119999968039E-2</v>
      </c>
      <c r="K419" s="10">
        <v>314</v>
      </c>
      <c r="L419" s="2">
        <v>8.3757013329441451E-2</v>
      </c>
      <c r="M419" s="10">
        <f>VLOOKUP(B419,'Fam ranks'!$E$3:$H$35,4,0)</f>
        <v>26</v>
      </c>
      <c r="N419" s="2">
        <v>0.10694891038408673</v>
      </c>
      <c r="O419" s="2">
        <v>9.6968653535598956E-2</v>
      </c>
      <c r="P419" s="2">
        <v>-1.3211640206157504E-2</v>
      </c>
      <c r="Q419" s="2">
        <v>-3.6291501779611851E-3</v>
      </c>
      <c r="R419" s="2">
        <v>-8.4713566503886797E-3</v>
      </c>
      <c r="S419" s="4">
        <v>-8.7361805506340158</v>
      </c>
      <c r="T419" s="10">
        <v>451</v>
      </c>
      <c r="U419" s="10">
        <v>3</v>
      </c>
      <c r="V419" s="10">
        <v>15</v>
      </c>
      <c r="W419" s="28" t="s">
        <v>11</v>
      </c>
      <c r="X419" s="12">
        <f>IF(M419&lt;=$X$1,1,0)</f>
        <v>0</v>
      </c>
      <c r="Y419" s="12">
        <f>IF(V419&lt;=Y$1,1,0)</f>
        <v>0</v>
      </c>
      <c r="Z419" s="12">
        <f>IF(U419&lt;=Z$1,1,0)</f>
        <v>0</v>
      </c>
      <c r="AA419" s="20">
        <f>IF(I419=1,0,IF(I419=2,1,1+$AA$1))</f>
        <v>1</v>
      </c>
      <c r="AB419" s="12">
        <f>IF(T419&lt;=AB$1,1,0)</f>
        <v>0</v>
      </c>
      <c r="AC419" s="20">
        <f>SUM(X419:AB419)</f>
        <v>1</v>
      </c>
    </row>
    <row r="420" spans="1:29" x14ac:dyDescent="0.25">
      <c r="A420" s="6" t="s">
        <v>21</v>
      </c>
      <c r="B420" s="6">
        <v>13027791</v>
      </c>
      <c r="C420" s="6" t="s">
        <v>22</v>
      </c>
      <c r="D420" s="6">
        <v>13001</v>
      </c>
      <c r="E420" s="6">
        <v>20</v>
      </c>
      <c r="F420" s="6">
        <v>6</v>
      </c>
      <c r="G420" s="4">
        <v>10.699996948242188</v>
      </c>
      <c r="H420" s="4">
        <v>15.899993896484375</v>
      </c>
      <c r="I420" s="1">
        <v>1</v>
      </c>
      <c r="J420" s="2">
        <v>8.115200999964145E-2</v>
      </c>
      <c r="K420" s="10">
        <v>350</v>
      </c>
      <c r="L420" s="2">
        <v>8.3757013329441451E-2</v>
      </c>
      <c r="M420" s="10">
        <f>VLOOKUP(B420,'Fam ranks'!$E$3:$H$35,4,0)</f>
        <v>26</v>
      </c>
      <c r="N420" s="2">
        <v>0.10694891038408673</v>
      </c>
      <c r="O420" s="2">
        <v>9.6968653535598956E-2</v>
      </c>
      <c r="P420" s="2">
        <v>-1.3211640206157504E-2</v>
      </c>
      <c r="Q420" s="2">
        <v>-1.2585260178287774E-2</v>
      </c>
      <c r="R420" s="2">
        <v>-9.8147731504376681E-3</v>
      </c>
      <c r="S420" s="4">
        <v>-10.121593723929028</v>
      </c>
      <c r="T420" s="10">
        <v>462</v>
      </c>
      <c r="U420" s="10">
        <v>4</v>
      </c>
      <c r="V420" s="10">
        <v>18</v>
      </c>
      <c r="W420" s="28" t="s">
        <v>11</v>
      </c>
      <c r="X420" s="12">
        <f>IF(M420&lt;=$X$1,1,0)</f>
        <v>0</v>
      </c>
      <c r="Y420" s="12">
        <f>IF(V420&lt;=Y$1,1,0)</f>
        <v>0</v>
      </c>
      <c r="Z420" s="12">
        <f>IF(U420&lt;=Z$1,1,0)</f>
        <v>0</v>
      </c>
      <c r="AA420" s="20">
        <f>IF(I420=1,0,IF(I420=2,1,1+$AA$1))</f>
        <v>0</v>
      </c>
      <c r="AB420" s="12">
        <f>IF(T420&lt;=AB$1,1,0)</f>
        <v>0</v>
      </c>
      <c r="AC420" s="20">
        <f>SUM(X420:AB420)</f>
        <v>0</v>
      </c>
    </row>
    <row r="421" spans="1:29" x14ac:dyDescent="0.25">
      <c r="A421" s="6" t="s">
        <v>21</v>
      </c>
      <c r="B421" s="6">
        <v>13027791</v>
      </c>
      <c r="C421" s="6" t="s">
        <v>22</v>
      </c>
      <c r="D421" s="6">
        <v>13001</v>
      </c>
      <c r="E421" s="6">
        <v>20</v>
      </c>
      <c r="F421" s="6">
        <v>1</v>
      </c>
      <c r="G421" s="4">
        <v>8.899993896484375</v>
      </c>
      <c r="H421" s="4">
        <v>8.1999969482421875</v>
      </c>
      <c r="I421" s="1">
        <v>1</v>
      </c>
      <c r="J421" s="2">
        <v>1.795307999987017E-2</v>
      </c>
      <c r="K421" s="10">
        <v>533</v>
      </c>
      <c r="L421" s="2">
        <v>8.3757013329441451E-2</v>
      </c>
      <c r="M421" s="10">
        <f>VLOOKUP(B421,'Fam ranks'!$E$3:$H$35,4,0)</f>
        <v>26</v>
      </c>
      <c r="N421" s="2">
        <v>0.10694891038408673</v>
      </c>
      <c r="O421" s="2">
        <v>9.6968653535598956E-2</v>
      </c>
      <c r="P421" s="2">
        <v>-1.3211640206157504E-2</v>
      </c>
      <c r="Q421" s="2">
        <v>-7.5784190178059055E-2</v>
      </c>
      <c r="R421" s="2">
        <v>-1.9294612650403359E-2</v>
      </c>
      <c r="S421" s="4">
        <v>-19.897783404118275</v>
      </c>
      <c r="T421" s="10">
        <v>531</v>
      </c>
      <c r="U421" s="10">
        <v>5</v>
      </c>
      <c r="V421" s="10">
        <v>24</v>
      </c>
      <c r="W421" s="28" t="s">
        <v>11</v>
      </c>
      <c r="X421" s="12">
        <f>IF(M421&lt;=$X$1,1,0)</f>
        <v>0</v>
      </c>
      <c r="Y421" s="12">
        <f>IF(V421&lt;=Y$1,1,0)</f>
        <v>0</v>
      </c>
      <c r="Z421" s="12">
        <f>IF(U421&lt;=Z$1,1,0)</f>
        <v>0</v>
      </c>
      <c r="AA421" s="20">
        <f>IF(I421=1,0,IF(I421=2,1,1+$AA$1))</f>
        <v>0</v>
      </c>
      <c r="AB421" s="12">
        <f>IF(T421&lt;=AB$1,1,0)</f>
        <v>0</v>
      </c>
      <c r="AC421" s="20">
        <f>SUM(X421:AB421)</f>
        <v>0</v>
      </c>
    </row>
    <row r="422" spans="1:29" x14ac:dyDescent="0.25">
      <c r="A422" s="6" t="s">
        <v>18</v>
      </c>
      <c r="B422" s="6">
        <v>13027881</v>
      </c>
      <c r="C422" s="6" t="s">
        <v>19</v>
      </c>
      <c r="D422" s="6">
        <v>13001</v>
      </c>
      <c r="E422" s="6">
        <v>20</v>
      </c>
      <c r="F422" s="6">
        <v>3</v>
      </c>
      <c r="G422" s="4">
        <v>13</v>
      </c>
      <c r="H422" s="4">
        <v>22</v>
      </c>
      <c r="I422" s="1">
        <v>3</v>
      </c>
      <c r="J422" s="2">
        <v>0.18875999999909254</v>
      </c>
      <c r="K422" s="10">
        <v>22</v>
      </c>
      <c r="L422" s="2">
        <v>0.10877580200348418</v>
      </c>
      <c r="M422" s="10">
        <f>VLOOKUP(B422,'Fam ranks'!$E$3:$H$35,4,0)</f>
        <v>7</v>
      </c>
      <c r="N422" s="2">
        <v>0.10694891038408673</v>
      </c>
      <c r="O422" s="2">
        <v>9.6968653535598956E-2</v>
      </c>
      <c r="P422" s="2">
        <v>1.180714846788522E-2</v>
      </c>
      <c r="Q422" s="2">
        <v>7.0003941147120594E-2</v>
      </c>
      <c r="R422" s="2">
        <v>1.758488025279922E-2</v>
      </c>
      <c r="S422" s="4">
        <v>18.134602896536549</v>
      </c>
      <c r="T422" s="10">
        <v>36</v>
      </c>
      <c r="U422" s="10">
        <v>1</v>
      </c>
      <c r="V422" s="10">
        <v>2</v>
      </c>
      <c r="W422" s="28" t="s">
        <v>64</v>
      </c>
      <c r="X422" s="12">
        <f>IF(M422&lt;=$X$1,1,0)</f>
        <v>1</v>
      </c>
      <c r="Y422" s="12">
        <f>IF(V422&lt;=Y$1,1,0)</f>
        <v>1</v>
      </c>
      <c r="Z422" s="12">
        <f>IF(U422&lt;=Z$1,1,0)</f>
        <v>1</v>
      </c>
      <c r="AA422" s="20">
        <f>IF(I422=1,0,IF(I422=2,1,1+$AA$1))</f>
        <v>1.2</v>
      </c>
      <c r="AB422" s="12">
        <f>IF(T422&lt;=AB$1,1,0)</f>
        <v>1</v>
      </c>
      <c r="AC422" s="20">
        <f>SUM(X422:AB422)</f>
        <v>5.2</v>
      </c>
    </row>
    <row r="423" spans="1:29" x14ac:dyDescent="0.25">
      <c r="A423" s="6" t="s">
        <v>18</v>
      </c>
      <c r="B423" s="6">
        <v>13027881</v>
      </c>
      <c r="C423" s="6" t="s">
        <v>19</v>
      </c>
      <c r="D423" s="6">
        <v>13001</v>
      </c>
      <c r="E423" s="6">
        <v>20</v>
      </c>
      <c r="F423" s="6">
        <v>1</v>
      </c>
      <c r="G423" s="4">
        <v>12.299995422363281</v>
      </c>
      <c r="H423" s="4">
        <v>18.79998779296875</v>
      </c>
      <c r="I423" s="1">
        <v>3</v>
      </c>
      <c r="J423" s="2">
        <v>0.13041935999899579</v>
      </c>
      <c r="K423" s="10">
        <v>126</v>
      </c>
      <c r="L423" s="2">
        <v>0.10877580200348418</v>
      </c>
      <c r="M423" s="10">
        <f>VLOOKUP(B423,'Fam ranks'!$E$3:$H$35,4,0)</f>
        <v>7</v>
      </c>
      <c r="N423" s="2">
        <v>0.10694891038408673</v>
      </c>
      <c r="O423" s="2">
        <v>9.6968653535598956E-2</v>
      </c>
      <c r="P423" s="2">
        <v>1.180714846788522E-2</v>
      </c>
      <c r="Q423" s="2">
        <v>1.1663301147023838E-2</v>
      </c>
      <c r="R423" s="2">
        <v>8.8337842527847071E-3</v>
      </c>
      <c r="S423" s="4">
        <v>9.109938037390263</v>
      </c>
      <c r="T423" s="10">
        <v>137</v>
      </c>
      <c r="U423" s="10">
        <v>2</v>
      </c>
      <c r="V423" s="10">
        <v>9</v>
      </c>
      <c r="W423" s="28" t="s">
        <v>66</v>
      </c>
      <c r="X423" s="12">
        <f>IF(M423&lt;=$X$1,1,0)</f>
        <v>1</v>
      </c>
      <c r="Y423" s="12">
        <f>IF(V423&lt;=Y$1,1,0)</f>
        <v>0</v>
      </c>
      <c r="Z423" s="12">
        <f>IF(U423&lt;=Z$1,1,0)</f>
        <v>1</v>
      </c>
      <c r="AA423" s="20">
        <f>IF(I423=1,0,IF(I423=2,1,1+$AA$1))</f>
        <v>1.2</v>
      </c>
      <c r="AB423" s="12">
        <f>IF(T423&lt;=AB$1,1,0)</f>
        <v>0</v>
      </c>
      <c r="AC423" s="20">
        <f>SUM(X423:AB423)</f>
        <v>3.2</v>
      </c>
    </row>
    <row r="424" spans="1:29" x14ac:dyDescent="0.25">
      <c r="A424" s="6" t="s">
        <v>18</v>
      </c>
      <c r="B424" s="6">
        <v>13027881</v>
      </c>
      <c r="C424" s="6" t="s">
        <v>19</v>
      </c>
      <c r="D424" s="6">
        <v>13001</v>
      </c>
      <c r="E424" s="6">
        <v>20</v>
      </c>
      <c r="F424" s="6">
        <v>2</v>
      </c>
      <c r="G424" s="4">
        <v>12.699996948242188</v>
      </c>
      <c r="H424" s="4">
        <v>18</v>
      </c>
      <c r="I424" s="1">
        <v>2</v>
      </c>
      <c r="J424" s="2">
        <v>0.1234439999998358</v>
      </c>
      <c r="K424" s="10">
        <v>153</v>
      </c>
      <c r="L424" s="2">
        <v>0.10877580200348418</v>
      </c>
      <c r="M424" s="10">
        <f>VLOOKUP(B424,'Fam ranks'!$E$3:$H$35,4,0)</f>
        <v>7</v>
      </c>
      <c r="N424" s="2">
        <v>0.10694891038408673</v>
      </c>
      <c r="O424" s="2">
        <v>9.6968653535598956E-2</v>
      </c>
      <c r="P424" s="2">
        <v>1.180714846788522E-2</v>
      </c>
      <c r="Q424" s="2">
        <v>4.6879411478638472E-3</v>
      </c>
      <c r="R424" s="2">
        <v>7.7874802529107083E-3</v>
      </c>
      <c r="S424" s="4">
        <v>8.0309254268976549</v>
      </c>
      <c r="T424" s="10">
        <v>147</v>
      </c>
      <c r="U424" s="10">
        <v>3</v>
      </c>
      <c r="V424" s="10">
        <v>11</v>
      </c>
      <c r="W424" s="28" t="s">
        <v>66</v>
      </c>
      <c r="X424" s="12">
        <f>IF(M424&lt;=$X$1,1,0)</f>
        <v>1</v>
      </c>
      <c r="Y424" s="12">
        <f>IF(V424&lt;=Y$1,1,0)</f>
        <v>0</v>
      </c>
      <c r="Z424" s="12">
        <f>IF(U424&lt;=Z$1,1,0)</f>
        <v>0</v>
      </c>
      <c r="AA424" s="20">
        <f>IF(I424=1,0,IF(I424=2,1,1+$AA$1))</f>
        <v>1</v>
      </c>
      <c r="AB424" s="12">
        <f>IF(T424&lt;=AB$1,1,0)</f>
        <v>0</v>
      </c>
      <c r="AC424" s="20">
        <f>SUM(X424:AB424)</f>
        <v>2</v>
      </c>
    </row>
    <row r="425" spans="1:29" x14ac:dyDescent="0.25">
      <c r="A425" s="6" t="s">
        <v>18</v>
      </c>
      <c r="B425" s="6">
        <v>13027881</v>
      </c>
      <c r="C425" s="6" t="s">
        <v>19</v>
      </c>
      <c r="D425" s="6">
        <v>13001</v>
      </c>
      <c r="E425" s="6">
        <v>20</v>
      </c>
      <c r="F425" s="6">
        <v>5</v>
      </c>
      <c r="G425" s="4">
        <v>12.199996948242188</v>
      </c>
      <c r="H425" s="4">
        <v>15.099998474121094</v>
      </c>
      <c r="I425" s="1">
        <v>3</v>
      </c>
      <c r="J425" s="2">
        <v>8.3451659999809635E-2</v>
      </c>
      <c r="K425" s="10">
        <v>340</v>
      </c>
      <c r="L425" s="2">
        <v>0.10877580200348418</v>
      </c>
      <c r="M425" s="10">
        <f>VLOOKUP(B425,'Fam ranks'!$E$3:$H$35,4,0)</f>
        <v>7</v>
      </c>
      <c r="N425" s="2">
        <v>0.10694891038408673</v>
      </c>
      <c r="O425" s="2">
        <v>9.6968653535598956E-2</v>
      </c>
      <c r="P425" s="2">
        <v>1.180714846788522E-2</v>
      </c>
      <c r="Q425" s="2">
        <v>-3.5304398852162314E-2</v>
      </c>
      <c r="R425" s="2">
        <v>1.7886292529067848E-3</v>
      </c>
      <c r="S425" s="4">
        <v>1.8445437651149261</v>
      </c>
      <c r="T425" s="10">
        <v>236</v>
      </c>
      <c r="U425" s="10">
        <v>4</v>
      </c>
      <c r="V425" s="10">
        <v>16</v>
      </c>
      <c r="W425" s="28" t="s">
        <v>11</v>
      </c>
      <c r="X425" s="12">
        <f>IF(M425&lt;=$X$1,1,0)</f>
        <v>1</v>
      </c>
      <c r="Y425" s="12">
        <f>IF(V425&lt;=Y$1,1,0)</f>
        <v>0</v>
      </c>
      <c r="Z425" s="12">
        <f>IF(U425&lt;=Z$1,1,0)</f>
        <v>0</v>
      </c>
      <c r="AA425" s="20">
        <f>IF(I425=1,0,IF(I425=2,1,1+$AA$1))</f>
        <v>1.2</v>
      </c>
      <c r="AB425" s="12">
        <f>IF(T425&lt;=AB$1,1,0)</f>
        <v>0</v>
      </c>
      <c r="AC425" s="20">
        <f>SUM(X425:AB425)</f>
        <v>2.2000000000000002</v>
      </c>
    </row>
    <row r="426" spans="1:29" x14ac:dyDescent="0.25">
      <c r="A426" s="6" t="s">
        <v>18</v>
      </c>
      <c r="B426" s="6">
        <v>13027881</v>
      </c>
      <c r="C426" s="6" t="s">
        <v>19</v>
      </c>
      <c r="D426" s="6">
        <v>13001</v>
      </c>
      <c r="E426" s="6">
        <v>20</v>
      </c>
      <c r="F426" s="6">
        <v>6</v>
      </c>
      <c r="G426" s="4">
        <v>10.599998474121094</v>
      </c>
      <c r="H426" s="4">
        <v>15.799995422363281</v>
      </c>
      <c r="I426" s="1">
        <v>3</v>
      </c>
      <c r="J426" s="2">
        <v>7.9385519999959797E-2</v>
      </c>
      <c r="K426" s="10">
        <v>358</v>
      </c>
      <c r="L426" s="2">
        <v>0.10877580200348418</v>
      </c>
      <c r="M426" s="10">
        <f>VLOOKUP(B426,'Fam ranks'!$E$3:$H$35,4,0)</f>
        <v>7</v>
      </c>
      <c r="N426" s="2">
        <v>0.10694891038408673</v>
      </c>
      <c r="O426" s="2">
        <v>9.6968653535598956E-2</v>
      </c>
      <c r="P426" s="2">
        <v>1.180714846788522E-2</v>
      </c>
      <c r="Q426" s="2">
        <v>-3.9370538852012152E-2</v>
      </c>
      <c r="R426" s="2">
        <v>1.1787082529293091E-3</v>
      </c>
      <c r="S426" s="4">
        <v>1.2155559657189463</v>
      </c>
      <c r="T426" s="10">
        <v>250</v>
      </c>
      <c r="U426" s="10">
        <v>5</v>
      </c>
      <c r="V426" s="10">
        <v>17</v>
      </c>
      <c r="W426" s="28" t="s">
        <v>11</v>
      </c>
      <c r="X426" s="12">
        <f>IF(M426&lt;=$X$1,1,0)</f>
        <v>1</v>
      </c>
      <c r="Y426" s="12">
        <f>IF(V426&lt;=Y$1,1,0)</f>
        <v>0</v>
      </c>
      <c r="Z426" s="12">
        <f>IF(U426&lt;=Z$1,1,0)</f>
        <v>0</v>
      </c>
      <c r="AA426" s="20">
        <f>IF(I426=1,0,IF(I426=2,1,1+$AA$1))</f>
        <v>1.2</v>
      </c>
      <c r="AB426" s="12">
        <f>IF(T426&lt;=AB$1,1,0)</f>
        <v>0</v>
      </c>
      <c r="AC426" s="20">
        <f>SUM(X426:AB426)</f>
        <v>2.2000000000000002</v>
      </c>
    </row>
    <row r="427" spans="1:29" x14ac:dyDescent="0.25">
      <c r="A427" s="6" t="s">
        <v>18</v>
      </c>
      <c r="B427" s="6">
        <v>13027881</v>
      </c>
      <c r="C427" s="6" t="s">
        <v>19</v>
      </c>
      <c r="D427" s="6">
        <v>13001</v>
      </c>
      <c r="E427" s="6">
        <v>20</v>
      </c>
      <c r="F427" s="6">
        <v>4</v>
      </c>
      <c r="G427" s="4">
        <v>9</v>
      </c>
      <c r="H427" s="4">
        <v>14</v>
      </c>
      <c r="I427" s="1">
        <v>2</v>
      </c>
      <c r="J427" s="2">
        <v>5.2919999999630818E-2</v>
      </c>
      <c r="K427" s="10">
        <v>463</v>
      </c>
      <c r="L427" s="2">
        <v>0.10877580200348418</v>
      </c>
      <c r="M427" s="10">
        <f>VLOOKUP(B427,'Fam ranks'!$E$3:$H$35,4,0)</f>
        <v>7</v>
      </c>
      <c r="N427" s="2">
        <v>0.10694891038408673</v>
      </c>
      <c r="O427" s="2">
        <v>9.6968653535598956E-2</v>
      </c>
      <c r="P427" s="2">
        <v>1.180714846788522E-2</v>
      </c>
      <c r="Q427" s="2">
        <v>-6.5836058852341131E-2</v>
      </c>
      <c r="R427" s="2">
        <v>-2.7911197471200385E-3</v>
      </c>
      <c r="S427" s="4">
        <v>-2.8783732117053349</v>
      </c>
      <c r="T427" s="10">
        <v>337</v>
      </c>
      <c r="U427" s="10">
        <v>6</v>
      </c>
      <c r="V427" s="10">
        <v>21</v>
      </c>
      <c r="W427" s="28" t="s">
        <v>11</v>
      </c>
      <c r="X427" s="12">
        <f>IF(M427&lt;=$X$1,1,0)</f>
        <v>1</v>
      </c>
      <c r="Y427" s="12">
        <f>IF(V427&lt;=Y$1,1,0)</f>
        <v>0</v>
      </c>
      <c r="Z427" s="12">
        <f>IF(U427&lt;=Z$1,1,0)</f>
        <v>0</v>
      </c>
      <c r="AA427" s="20">
        <f>IF(I427=1,0,IF(I427=2,1,1+$AA$1))</f>
        <v>1</v>
      </c>
      <c r="AB427" s="12">
        <f>IF(T427&lt;=AB$1,1,0)</f>
        <v>0</v>
      </c>
      <c r="AC427" s="20">
        <f>SUM(X427:AB427)</f>
        <v>2</v>
      </c>
    </row>
    <row r="428" spans="1:29" x14ac:dyDescent="0.25">
      <c r="A428" s="6" t="s">
        <v>43</v>
      </c>
      <c r="B428" s="6">
        <v>13072881</v>
      </c>
      <c r="C428" s="6" t="s">
        <v>11</v>
      </c>
      <c r="D428" s="6">
        <v>13001</v>
      </c>
      <c r="E428" s="6">
        <v>20</v>
      </c>
      <c r="F428" s="6">
        <v>6</v>
      </c>
      <c r="G428" s="4">
        <v>12</v>
      </c>
      <c r="H428" s="4">
        <v>23.79998779296875</v>
      </c>
      <c r="I428" s="1">
        <v>2</v>
      </c>
      <c r="J428" s="2">
        <v>0.20391839999865624</v>
      </c>
      <c r="K428" s="10">
        <v>16</v>
      </c>
      <c r="L428" s="2">
        <v>9.9731719532208468E-2</v>
      </c>
      <c r="M428" s="10">
        <f>VLOOKUP(B428,'Fam ranks'!$E$3:$H$35,4,0)</f>
        <v>13</v>
      </c>
      <c r="N428" s="2">
        <v>0.10694891038408673</v>
      </c>
      <c r="O428" s="2">
        <v>9.6968653535598956E-2</v>
      </c>
      <c r="P428" s="2">
        <v>2.7630659966095122E-3</v>
      </c>
      <c r="Q428" s="2">
        <v>9.420642361796E-2</v>
      </c>
      <c r="R428" s="2">
        <v>1.5788803140659707E-2</v>
      </c>
      <c r="S428" s="4">
        <v>16.282378443940495</v>
      </c>
      <c r="T428" s="10">
        <v>56</v>
      </c>
      <c r="U428" s="10">
        <v>1</v>
      </c>
      <c r="V428" s="10">
        <v>1</v>
      </c>
      <c r="W428" s="28" t="s">
        <v>65</v>
      </c>
      <c r="X428" s="12">
        <f>IF(M428&lt;=$X$1,1,0)</f>
        <v>0</v>
      </c>
      <c r="Y428" s="12">
        <f>IF(V428&lt;=Y$1,1,0)</f>
        <v>1</v>
      </c>
      <c r="Z428" s="12">
        <f>IF(U428&lt;=Z$1,1,0)</f>
        <v>1</v>
      </c>
      <c r="AA428" s="20">
        <f>IF(I428=1,0,IF(I428=2,1,1+$AA$1))</f>
        <v>1</v>
      </c>
      <c r="AB428" s="12">
        <f>IF(T428&lt;=AB$1,1,0)</f>
        <v>1</v>
      </c>
      <c r="AC428" s="20">
        <f>SUM(X428:AB428)</f>
        <v>4</v>
      </c>
    </row>
    <row r="429" spans="1:29" x14ac:dyDescent="0.25">
      <c r="A429" s="6" t="s">
        <v>43</v>
      </c>
      <c r="B429" s="6">
        <v>13072881</v>
      </c>
      <c r="C429" s="6" t="s">
        <v>11</v>
      </c>
      <c r="D429" s="6">
        <v>13001</v>
      </c>
      <c r="E429" s="6">
        <v>20</v>
      </c>
      <c r="F429" s="6">
        <v>1</v>
      </c>
      <c r="G429" s="4">
        <v>12.199996948242188</v>
      </c>
      <c r="H429" s="4">
        <v>20.099990844726563</v>
      </c>
      <c r="I429" s="1">
        <v>2</v>
      </c>
      <c r="J429" s="2">
        <v>0.14786765999997442</v>
      </c>
      <c r="K429" s="10">
        <v>79</v>
      </c>
      <c r="L429" s="2">
        <v>9.9731719532208468E-2</v>
      </c>
      <c r="M429" s="10">
        <f>VLOOKUP(B429,'Fam ranks'!$E$3:$H$35,4,0)</f>
        <v>13</v>
      </c>
      <c r="N429" s="2">
        <v>0.10694891038408673</v>
      </c>
      <c r="O429" s="2">
        <v>9.6968653535598956E-2</v>
      </c>
      <c r="P429" s="2">
        <v>2.7630659966095122E-3</v>
      </c>
      <c r="Q429" s="2">
        <v>3.815568361927818E-2</v>
      </c>
      <c r="R429" s="2">
        <v>7.3811921408574333E-3</v>
      </c>
      <c r="S429" s="4">
        <v>7.6119363028462219</v>
      </c>
      <c r="T429" s="10">
        <v>153</v>
      </c>
      <c r="U429" s="10">
        <v>2</v>
      </c>
      <c r="V429" s="10">
        <v>2</v>
      </c>
      <c r="W429" s="28" t="s">
        <v>67</v>
      </c>
      <c r="X429" s="12">
        <f>IF(M429&lt;=$X$1,1,0)</f>
        <v>0</v>
      </c>
      <c r="Y429" s="12">
        <f>IF(V429&lt;=Y$1,1,0)</f>
        <v>1</v>
      </c>
      <c r="Z429" s="12">
        <f>IF(U429&lt;=Z$1,1,0)</f>
        <v>1</v>
      </c>
      <c r="AA429" s="20">
        <f>IF(I429=1,0,IF(I429=2,1,1+$AA$1))</f>
        <v>1</v>
      </c>
      <c r="AB429" s="12">
        <f>IF(T429&lt;=AB$1,1,0)</f>
        <v>0</v>
      </c>
      <c r="AC429" s="20">
        <f>SUM(X429:AB429)</f>
        <v>3</v>
      </c>
    </row>
    <row r="430" spans="1:29" x14ac:dyDescent="0.25">
      <c r="A430" s="6" t="s">
        <v>43</v>
      </c>
      <c r="B430" s="6">
        <v>13072881</v>
      </c>
      <c r="C430" s="6" t="s">
        <v>11</v>
      </c>
      <c r="D430" s="6">
        <v>13001</v>
      </c>
      <c r="E430" s="6">
        <v>20</v>
      </c>
      <c r="F430" s="6">
        <v>2</v>
      </c>
      <c r="G430" s="4">
        <v>12</v>
      </c>
      <c r="H430" s="4">
        <v>17.399993896484375</v>
      </c>
      <c r="I430" s="1">
        <v>3</v>
      </c>
      <c r="J430" s="2">
        <v>0.10899359999984881</v>
      </c>
      <c r="K430" s="10">
        <v>216</v>
      </c>
      <c r="L430" s="2">
        <v>9.9731719532208468E-2</v>
      </c>
      <c r="M430" s="10">
        <f>VLOOKUP(B430,'Fam ranks'!$E$3:$H$35,4,0)</f>
        <v>13</v>
      </c>
      <c r="N430" s="2">
        <v>0.10694891038408673</v>
      </c>
      <c r="O430" s="2">
        <v>9.6968653535598956E-2</v>
      </c>
      <c r="P430" s="2">
        <v>2.7630659966095122E-3</v>
      </c>
      <c r="Q430" s="2">
        <v>-7.1837638084742972E-4</v>
      </c>
      <c r="R430" s="2">
        <v>1.5500831408385928E-3</v>
      </c>
      <c r="S430" s="4">
        <v>1.5985404399469456</v>
      </c>
      <c r="T430" s="10">
        <v>243</v>
      </c>
      <c r="U430" s="10">
        <v>3</v>
      </c>
      <c r="V430" s="10">
        <v>6</v>
      </c>
      <c r="W430" s="28" t="s">
        <v>11</v>
      </c>
      <c r="X430" s="12">
        <f>IF(M430&lt;=$X$1,1,0)</f>
        <v>0</v>
      </c>
      <c r="Y430" s="12">
        <f>IF(V430&lt;=Y$1,1,0)</f>
        <v>0</v>
      </c>
      <c r="Z430" s="12">
        <f>IF(U430&lt;=Z$1,1,0)</f>
        <v>0</v>
      </c>
      <c r="AA430" s="20">
        <f>IF(I430=1,0,IF(I430=2,1,1+$AA$1))</f>
        <v>1.2</v>
      </c>
      <c r="AB430" s="12">
        <f>IF(T430&lt;=AB$1,1,0)</f>
        <v>0</v>
      </c>
      <c r="AC430" s="20">
        <f>SUM(X430:AB430)</f>
        <v>1.2</v>
      </c>
    </row>
    <row r="431" spans="1:29" x14ac:dyDescent="0.25">
      <c r="A431" s="6" t="s">
        <v>43</v>
      </c>
      <c r="B431" s="6">
        <v>13072881</v>
      </c>
      <c r="C431" s="6" t="s">
        <v>11</v>
      </c>
      <c r="D431" s="6">
        <v>13001</v>
      </c>
      <c r="E431" s="6">
        <v>20</v>
      </c>
      <c r="F431" s="6">
        <v>5</v>
      </c>
      <c r="G431" s="4">
        <v>10.199996948242187</v>
      </c>
      <c r="H431" s="4">
        <v>15.599998474121094</v>
      </c>
      <c r="I431" s="1">
        <v>1</v>
      </c>
      <c r="J431" s="2">
        <v>7.4468159999923955E-2</v>
      </c>
      <c r="K431" s="10">
        <v>384</v>
      </c>
      <c r="L431" s="2">
        <v>9.9731719532208468E-2</v>
      </c>
      <c r="M431" s="10">
        <f>VLOOKUP(B431,'Fam ranks'!$E$3:$H$35,4,0)</f>
        <v>13</v>
      </c>
      <c r="N431" s="2">
        <v>0.10694891038408673</v>
      </c>
      <c r="O431" s="2">
        <v>9.6968653535598956E-2</v>
      </c>
      <c r="P431" s="2">
        <v>2.7630659966095122E-3</v>
      </c>
      <c r="Q431" s="2">
        <v>-3.52438163807723E-2</v>
      </c>
      <c r="R431" s="2">
        <v>-3.6287328591501377E-3</v>
      </c>
      <c r="S431" s="4">
        <v>-3.7421710283086109</v>
      </c>
      <c r="T431" s="10">
        <v>358</v>
      </c>
      <c r="U431" s="10">
        <v>4</v>
      </c>
      <c r="V431" s="10">
        <v>9</v>
      </c>
      <c r="W431" s="28" t="s">
        <v>11</v>
      </c>
      <c r="X431" s="12">
        <f>IF(M431&lt;=$X$1,1,0)</f>
        <v>0</v>
      </c>
      <c r="Y431" s="12">
        <f>IF(V431&lt;=Y$1,1,0)</f>
        <v>0</v>
      </c>
      <c r="Z431" s="12">
        <f>IF(U431&lt;=Z$1,1,0)</f>
        <v>0</v>
      </c>
      <c r="AA431" s="20">
        <f>IF(I431=1,0,IF(I431=2,1,1+$AA$1))</f>
        <v>0</v>
      </c>
      <c r="AB431" s="12">
        <f>IF(T431&lt;=AB$1,1,0)</f>
        <v>0</v>
      </c>
      <c r="AC431" s="20">
        <f>SUM(X431:AB431)</f>
        <v>0</v>
      </c>
    </row>
    <row r="432" spans="1:29" x14ac:dyDescent="0.25">
      <c r="A432" s="6" t="s">
        <v>43</v>
      </c>
      <c r="B432" s="6">
        <v>13072881</v>
      </c>
      <c r="C432" s="6" t="s">
        <v>11</v>
      </c>
      <c r="D432" s="6">
        <v>13001</v>
      </c>
      <c r="E432" s="6">
        <v>20</v>
      </c>
      <c r="F432" s="6">
        <v>4</v>
      </c>
      <c r="G432" s="4">
        <v>4.7999992370605469</v>
      </c>
      <c r="H432" s="4">
        <v>3.2999992370605469</v>
      </c>
      <c r="I432" s="1">
        <v>2</v>
      </c>
      <c r="J432" s="2">
        <v>1.5681599999908258E-3</v>
      </c>
      <c r="K432" s="10">
        <v>559</v>
      </c>
      <c r="L432" s="2">
        <v>9.9731719532208468E-2</v>
      </c>
      <c r="M432" s="10">
        <f>VLOOKUP(B432,'Fam ranks'!$E$3:$H$35,4,0)</f>
        <v>13</v>
      </c>
      <c r="N432" s="2">
        <v>0.10694891038408673</v>
      </c>
      <c r="O432" s="2">
        <v>9.6968653535598956E-2</v>
      </c>
      <c r="P432" s="2">
        <v>2.7630659966095122E-3</v>
      </c>
      <c r="Q432" s="2">
        <v>-0.10814381638070543</v>
      </c>
      <c r="R432" s="2">
        <v>-1.4563732859140107E-2</v>
      </c>
      <c r="S432" s="4">
        <v>-15.019011121767816</v>
      </c>
      <c r="T432" s="10">
        <v>510</v>
      </c>
      <c r="U432" s="10">
        <v>5</v>
      </c>
      <c r="V432" s="10">
        <v>10</v>
      </c>
      <c r="W432" s="28" t="s">
        <v>11</v>
      </c>
      <c r="X432" s="12">
        <f>IF(M432&lt;=$X$1,1,0)</f>
        <v>0</v>
      </c>
      <c r="Y432" s="12">
        <f>IF(V432&lt;=Y$1,1,0)</f>
        <v>0</v>
      </c>
      <c r="Z432" s="12">
        <f>IF(U432&lt;=Z$1,1,0)</f>
        <v>0</v>
      </c>
      <c r="AA432" s="20">
        <f>IF(I432=1,0,IF(I432=2,1,1+$AA$1))</f>
        <v>1</v>
      </c>
      <c r="AB432" s="12">
        <f>IF(T432&lt;=AB$1,1,0)</f>
        <v>0</v>
      </c>
      <c r="AC432" s="20">
        <f>SUM(X432:AB432)</f>
        <v>1</v>
      </c>
    </row>
    <row r="433" spans="1:29" x14ac:dyDescent="0.25">
      <c r="A433" s="6" t="s">
        <v>15</v>
      </c>
      <c r="B433" s="6">
        <v>997</v>
      </c>
      <c r="C433" s="6" t="s">
        <v>11</v>
      </c>
      <c r="D433" s="6">
        <v>98</v>
      </c>
      <c r="E433" s="6">
        <v>21</v>
      </c>
      <c r="F433" s="6">
        <v>2</v>
      </c>
      <c r="G433" s="4">
        <v>11.099998474121094</v>
      </c>
      <c r="H433" s="4">
        <v>15.899993896484375</v>
      </c>
      <c r="I433" s="1">
        <v>2</v>
      </c>
      <c r="J433" s="2">
        <v>8.4185729999262549E-2</v>
      </c>
      <c r="K433" s="10">
        <v>337</v>
      </c>
      <c r="L433" s="2">
        <v>4.57339208466538E-2</v>
      </c>
      <c r="M433" s="10">
        <f>VLOOKUP(B433,'Fam ranks'!$E$3:$H$35,4,0)</f>
        <v>32</v>
      </c>
      <c r="N433" s="2">
        <v>9.6779860908645696E-2</v>
      </c>
      <c r="O433" s="2">
        <v>9.6968653535598956E-2</v>
      </c>
      <c r="P433" s="2">
        <v>-5.1234732688945156E-2</v>
      </c>
      <c r="Q433" s="2">
        <v>3.8640601779562009E-2</v>
      </c>
      <c r="R433" s="2">
        <v>-2.4944749346432791E-2</v>
      </c>
      <c r="S433" s="4">
        <v>-25.724549570315649</v>
      </c>
      <c r="T433" s="10">
        <v>547</v>
      </c>
      <c r="U433" s="10">
        <v>1</v>
      </c>
      <c r="V433" s="10">
        <v>5</v>
      </c>
      <c r="W433" s="28" t="s">
        <v>11</v>
      </c>
      <c r="X433" s="12">
        <f>IF(M433&lt;=$X$1,1,0)</f>
        <v>0</v>
      </c>
      <c r="Y433" s="12">
        <f>IF(V433&lt;=Y$1,1,0)</f>
        <v>1</v>
      </c>
      <c r="Z433" s="12">
        <f>IF(U433&lt;=Z$1,1,0)</f>
        <v>1</v>
      </c>
      <c r="AA433" s="20">
        <f>IF(I433=1,0,IF(I433=2,1,1+$AA$1))</f>
        <v>1</v>
      </c>
      <c r="AB433" s="12">
        <f>IF(T433&lt;=AB$1,1,0)</f>
        <v>0</v>
      </c>
      <c r="AC433" s="20">
        <f>SUM(X433:AB433)</f>
        <v>3</v>
      </c>
    </row>
    <row r="434" spans="1:29" x14ac:dyDescent="0.25">
      <c r="A434" s="6" t="s">
        <v>15</v>
      </c>
      <c r="B434" s="6">
        <v>997</v>
      </c>
      <c r="C434" s="6" t="s">
        <v>11</v>
      </c>
      <c r="D434" s="6">
        <v>98</v>
      </c>
      <c r="E434" s="6">
        <v>21</v>
      </c>
      <c r="F434" s="6">
        <v>1</v>
      </c>
      <c r="G434" s="4">
        <v>10.599998474121094</v>
      </c>
      <c r="H434" s="4">
        <v>11.399993896484375</v>
      </c>
      <c r="I434" s="1">
        <v>1</v>
      </c>
      <c r="J434" s="2">
        <v>4.1327279999677557E-2</v>
      </c>
      <c r="K434" s="10">
        <v>494</v>
      </c>
      <c r="L434" s="2">
        <v>4.57339208466538E-2</v>
      </c>
      <c r="M434" s="10">
        <f>VLOOKUP(B434,'Fam ranks'!$E$3:$H$35,4,0)</f>
        <v>32</v>
      </c>
      <c r="N434" s="2">
        <v>9.6779860908645696E-2</v>
      </c>
      <c r="O434" s="2">
        <v>9.6968653535598956E-2</v>
      </c>
      <c r="P434" s="2">
        <v>-5.1234732688945156E-2</v>
      </c>
      <c r="Q434" s="2">
        <v>-4.2178482200229822E-3</v>
      </c>
      <c r="R434" s="2">
        <v>-3.137351684637054E-2</v>
      </c>
      <c r="S434" s="4">
        <v>-32.354287393351036</v>
      </c>
      <c r="T434" s="10">
        <v>557</v>
      </c>
      <c r="U434" s="10">
        <v>2</v>
      </c>
      <c r="V434" s="10">
        <v>11</v>
      </c>
      <c r="W434" s="28" t="s">
        <v>11</v>
      </c>
      <c r="X434" s="12">
        <f>IF(M434&lt;=$X$1,1,0)</f>
        <v>0</v>
      </c>
      <c r="Y434" s="12">
        <f>IF(V434&lt;=Y$1,1,0)</f>
        <v>0</v>
      </c>
      <c r="Z434" s="12">
        <f>IF(U434&lt;=Z$1,1,0)</f>
        <v>1</v>
      </c>
      <c r="AA434" s="20">
        <f>IF(I434=1,0,IF(I434=2,1,1+$AA$1))</f>
        <v>0</v>
      </c>
      <c r="AB434" s="12">
        <f>IF(T434&lt;=AB$1,1,0)</f>
        <v>0</v>
      </c>
      <c r="AC434" s="20">
        <f>SUM(X434:AB434)</f>
        <v>1</v>
      </c>
    </row>
    <row r="435" spans="1:29" x14ac:dyDescent="0.25">
      <c r="A435" s="6" t="s">
        <v>15</v>
      </c>
      <c r="B435" s="6">
        <v>997</v>
      </c>
      <c r="C435" s="6" t="s">
        <v>11</v>
      </c>
      <c r="D435" s="6">
        <v>98</v>
      </c>
      <c r="E435" s="6">
        <v>21</v>
      </c>
      <c r="F435" s="6">
        <v>6</v>
      </c>
      <c r="G435" s="4">
        <v>10</v>
      </c>
      <c r="H435" s="4">
        <v>8.899993896484375</v>
      </c>
      <c r="I435" s="1">
        <v>1</v>
      </c>
      <c r="J435" s="2">
        <v>2.3762999999917156E-2</v>
      </c>
      <c r="K435" s="10">
        <v>523</v>
      </c>
      <c r="L435" s="2">
        <v>4.57339208466538E-2</v>
      </c>
      <c r="M435" s="10">
        <f>VLOOKUP(B435,'Fam ranks'!$E$3:$H$35,4,0)</f>
        <v>32</v>
      </c>
      <c r="N435" s="2">
        <v>9.6779860908645696E-2</v>
      </c>
      <c r="O435" s="2">
        <v>9.6968653535598956E-2</v>
      </c>
      <c r="P435" s="2">
        <v>-5.1234732688945156E-2</v>
      </c>
      <c r="Q435" s="2">
        <v>-2.1782128219783384E-2</v>
      </c>
      <c r="R435" s="2">
        <v>-3.4008158846334596E-2</v>
      </c>
      <c r="S435" s="4">
        <v>-35.071291191900052</v>
      </c>
      <c r="T435" s="10">
        <v>559</v>
      </c>
      <c r="U435" s="10">
        <v>3</v>
      </c>
      <c r="V435" s="10">
        <v>13</v>
      </c>
      <c r="W435" s="28" t="s">
        <v>11</v>
      </c>
      <c r="X435" s="12">
        <f>IF(M435&lt;=$X$1,1,0)</f>
        <v>0</v>
      </c>
      <c r="Y435" s="12">
        <f>IF(V435&lt;=Y$1,1,0)</f>
        <v>0</v>
      </c>
      <c r="Z435" s="12">
        <f>IF(U435&lt;=Z$1,1,0)</f>
        <v>0</v>
      </c>
      <c r="AA435" s="20">
        <f>IF(I435=1,0,IF(I435=2,1,1+$AA$1))</f>
        <v>0</v>
      </c>
      <c r="AB435" s="12">
        <f>IF(T435&lt;=AB$1,1,0)</f>
        <v>0</v>
      </c>
      <c r="AC435" s="20">
        <f>SUM(X435:AB435)</f>
        <v>0</v>
      </c>
    </row>
    <row r="436" spans="1:29" x14ac:dyDescent="0.25">
      <c r="A436" s="6" t="s">
        <v>15</v>
      </c>
      <c r="B436" s="6">
        <v>997</v>
      </c>
      <c r="C436" s="6" t="s">
        <v>11</v>
      </c>
      <c r="D436" s="6">
        <v>98</v>
      </c>
      <c r="E436" s="6">
        <v>21</v>
      </c>
      <c r="F436" s="6">
        <v>4</v>
      </c>
      <c r="G436" s="4">
        <v>6.1999969482421875</v>
      </c>
      <c r="H436" s="4">
        <v>6.1999969482421875</v>
      </c>
      <c r="I436" s="1">
        <v>2</v>
      </c>
      <c r="J436" s="2">
        <v>7.1498399999541107E-3</v>
      </c>
      <c r="K436" s="10">
        <v>546</v>
      </c>
      <c r="L436" s="2">
        <v>4.57339208466538E-2</v>
      </c>
      <c r="M436" s="10">
        <f>VLOOKUP(B436,'Fam ranks'!$E$3:$H$35,4,0)</f>
        <v>32</v>
      </c>
      <c r="N436" s="2">
        <v>9.6779860908645696E-2</v>
      </c>
      <c r="O436" s="2">
        <v>9.6968653535598956E-2</v>
      </c>
      <c r="P436" s="2">
        <v>-5.1234732688945156E-2</v>
      </c>
      <c r="Q436" s="2">
        <v>-3.8395288219746429E-2</v>
      </c>
      <c r="R436" s="2">
        <v>-3.6500132846329053E-2</v>
      </c>
      <c r="S436" s="4">
        <v>-37.641167032322656</v>
      </c>
      <c r="T436" s="10">
        <v>563</v>
      </c>
      <c r="U436" s="10">
        <v>4</v>
      </c>
      <c r="V436" s="10">
        <v>17</v>
      </c>
      <c r="W436" s="28" t="s">
        <v>11</v>
      </c>
      <c r="X436" s="12">
        <f>IF(M436&lt;=$X$1,1,0)</f>
        <v>0</v>
      </c>
      <c r="Y436" s="12">
        <f>IF(V436&lt;=Y$1,1,0)</f>
        <v>0</v>
      </c>
      <c r="Z436" s="12">
        <f>IF(U436&lt;=Z$1,1,0)</f>
        <v>0</v>
      </c>
      <c r="AA436" s="20">
        <f>IF(I436=1,0,IF(I436=2,1,1+$AA$1))</f>
        <v>1</v>
      </c>
      <c r="AB436" s="12">
        <f>IF(T436&lt;=AB$1,1,0)</f>
        <v>0</v>
      </c>
      <c r="AC436" s="20">
        <f>SUM(X436:AB436)</f>
        <v>1</v>
      </c>
    </row>
    <row r="437" spans="1:29" x14ac:dyDescent="0.25">
      <c r="A437" s="6" t="s">
        <v>15</v>
      </c>
      <c r="B437" s="6">
        <v>997</v>
      </c>
      <c r="C437" s="6" t="s">
        <v>11</v>
      </c>
      <c r="D437" s="6">
        <v>98</v>
      </c>
      <c r="E437" s="6">
        <v>21</v>
      </c>
      <c r="F437" s="6">
        <v>3</v>
      </c>
      <c r="G437" s="4">
        <v>3.5</v>
      </c>
      <c r="H437" s="4">
        <v>2.5</v>
      </c>
      <c r="I437" s="1">
        <v>1</v>
      </c>
      <c r="J437" s="2">
        <v>6.562499999986926E-4</v>
      </c>
      <c r="K437" s="10">
        <v>562</v>
      </c>
      <c r="L437" s="2">
        <v>4.57339208466538E-2</v>
      </c>
      <c r="M437" s="10">
        <f>VLOOKUP(B437,'Fam ranks'!$E$3:$H$35,4,0)</f>
        <v>32</v>
      </c>
      <c r="N437" s="2">
        <v>9.6779860908645696E-2</v>
      </c>
      <c r="O437" s="2">
        <v>9.6968653535598956E-2</v>
      </c>
      <c r="P437" s="2">
        <v>-5.1234732688945156E-2</v>
      </c>
      <c r="Q437" s="2">
        <v>-4.4888878219701847E-2</v>
      </c>
      <c r="R437" s="2">
        <v>-3.7474171346322367E-2</v>
      </c>
      <c r="S437" s="4">
        <v>-38.645655044147766</v>
      </c>
      <c r="T437" s="10">
        <v>564</v>
      </c>
      <c r="U437" s="10">
        <v>5</v>
      </c>
      <c r="V437" s="10">
        <v>18</v>
      </c>
      <c r="W437" s="28" t="s">
        <v>11</v>
      </c>
      <c r="X437" s="12">
        <f>IF(M437&lt;=$X$1,1,0)</f>
        <v>0</v>
      </c>
      <c r="Y437" s="12">
        <f>IF(V437&lt;=Y$1,1,0)</f>
        <v>0</v>
      </c>
      <c r="Z437" s="12">
        <f>IF(U437&lt;=Z$1,1,0)</f>
        <v>0</v>
      </c>
      <c r="AA437" s="20">
        <f>IF(I437=1,0,IF(I437=2,1,1+$AA$1))</f>
        <v>0</v>
      </c>
      <c r="AB437" s="12">
        <f>IF(T437&lt;=AB$1,1,0)</f>
        <v>0</v>
      </c>
      <c r="AC437" s="20">
        <f>SUM(X437:AB437)</f>
        <v>0</v>
      </c>
    </row>
    <row r="438" spans="1:29" x14ac:dyDescent="0.25">
      <c r="A438" s="6" t="s">
        <v>27</v>
      </c>
      <c r="B438" s="6">
        <v>1302441</v>
      </c>
      <c r="C438" s="6" t="s">
        <v>11</v>
      </c>
      <c r="D438" s="6">
        <v>13001</v>
      </c>
      <c r="E438" s="6">
        <v>21</v>
      </c>
      <c r="F438" s="6">
        <v>5</v>
      </c>
      <c r="G438" s="4">
        <v>11.399993896484375</v>
      </c>
      <c r="H438" s="4">
        <v>20.099990844726563</v>
      </c>
      <c r="I438" s="1">
        <v>3</v>
      </c>
      <c r="J438" s="2">
        <v>0.13817141999970772</v>
      </c>
      <c r="K438" s="10">
        <v>100</v>
      </c>
      <c r="L438" s="2">
        <v>0.10740913444906025</v>
      </c>
      <c r="M438" s="10">
        <f>VLOOKUP(B438,'Fam ranks'!$E$3:$H$35,4,0)</f>
        <v>9</v>
      </c>
      <c r="N438" s="2">
        <v>9.6779860908645696E-2</v>
      </c>
      <c r="O438" s="2">
        <v>9.6968653535598956E-2</v>
      </c>
      <c r="P438" s="2">
        <v>1.0440480913461295E-2</v>
      </c>
      <c r="Q438" s="2">
        <v>3.0951078177600733E-2</v>
      </c>
      <c r="R438" s="2">
        <v>1.0906950274716887E-2</v>
      </c>
      <c r="S438" s="4">
        <v>11.247913503009245</v>
      </c>
      <c r="T438" s="10">
        <v>107</v>
      </c>
      <c r="U438" s="10">
        <v>1</v>
      </c>
      <c r="V438" s="10">
        <v>9</v>
      </c>
      <c r="W438" s="28" t="s">
        <v>66</v>
      </c>
      <c r="X438" s="12">
        <f>IF(M438&lt;=$X$1,1,0)</f>
        <v>1</v>
      </c>
      <c r="Y438" s="12">
        <f>IF(V438&lt;=Y$1,1,0)</f>
        <v>0</v>
      </c>
      <c r="Z438" s="12">
        <f>IF(U438&lt;=Z$1,1,0)</f>
        <v>1</v>
      </c>
      <c r="AA438" s="20">
        <f>IF(I438=1,0,IF(I438=2,1,1+$AA$1))</f>
        <v>1.2</v>
      </c>
      <c r="AB438" s="12">
        <f>IF(T438&lt;=AB$1,1,0)</f>
        <v>0</v>
      </c>
      <c r="AC438" s="20">
        <f>SUM(X438:AB438)</f>
        <v>3.2</v>
      </c>
    </row>
    <row r="439" spans="1:29" x14ac:dyDescent="0.25">
      <c r="A439" s="6" t="s">
        <v>41</v>
      </c>
      <c r="B439" s="6">
        <v>1302601</v>
      </c>
      <c r="C439" s="6" t="s">
        <v>11</v>
      </c>
      <c r="D439" s="6">
        <v>13001</v>
      </c>
      <c r="E439" s="6">
        <v>21</v>
      </c>
      <c r="F439" s="6">
        <v>5</v>
      </c>
      <c r="G439" s="4">
        <v>14</v>
      </c>
      <c r="H439" s="4">
        <v>20.599990844726562</v>
      </c>
      <c r="I439" s="1">
        <v>3</v>
      </c>
      <c r="J439" s="2">
        <v>0.17823119999957271</v>
      </c>
      <c r="K439" s="10">
        <v>33</v>
      </c>
      <c r="L439" s="2">
        <v>0.10511133155825116</v>
      </c>
      <c r="M439" s="10">
        <f>VLOOKUP(B439,'Fam ranks'!$E$3:$H$35,4,0)</f>
        <v>10</v>
      </c>
      <c r="N439" s="2">
        <v>9.6779860908645696E-2</v>
      </c>
      <c r="O439" s="2">
        <v>9.6968653535598956E-2</v>
      </c>
      <c r="P439" s="2">
        <v>8.1426780226522E-3</v>
      </c>
      <c r="Q439" s="2">
        <v>7.3308661068274814E-2</v>
      </c>
      <c r="R439" s="2">
        <v>1.5881905973832544E-2</v>
      </c>
      <c r="S439" s="4">
        <v>16.378391773793176</v>
      </c>
      <c r="T439" s="10">
        <v>53</v>
      </c>
      <c r="U439" s="10">
        <v>1</v>
      </c>
      <c r="V439" s="10">
        <v>2</v>
      </c>
      <c r="W439" s="28" t="s">
        <v>65</v>
      </c>
      <c r="X439" s="12">
        <f>IF(M439&lt;=$X$1,1,0)</f>
        <v>1</v>
      </c>
      <c r="Y439" s="12">
        <f>IF(V439&lt;=Y$1,1,0)</f>
        <v>1</v>
      </c>
      <c r="Z439" s="12">
        <f>IF(U439&lt;=Z$1,1,0)</f>
        <v>1</v>
      </c>
      <c r="AA439" s="20">
        <f>IF(I439=1,0,IF(I439=2,1,1+$AA$1))</f>
        <v>1.2</v>
      </c>
      <c r="AB439" s="12">
        <f>IF(T439&lt;=AB$1,1,0)</f>
        <v>1</v>
      </c>
      <c r="AC439" s="20">
        <f>SUM(X439:AB439)</f>
        <v>5.2</v>
      </c>
    </row>
    <row r="440" spans="1:29" x14ac:dyDescent="0.25">
      <c r="A440" s="6" t="s">
        <v>41</v>
      </c>
      <c r="B440" s="6">
        <v>1302601</v>
      </c>
      <c r="C440" s="6" t="s">
        <v>11</v>
      </c>
      <c r="D440" s="6">
        <v>13001</v>
      </c>
      <c r="E440" s="6">
        <v>21</v>
      </c>
      <c r="F440" s="6">
        <v>2</v>
      </c>
      <c r="G440" s="4">
        <v>12.399993896484375</v>
      </c>
      <c r="H440" s="4">
        <v>21.199996948242188</v>
      </c>
      <c r="I440" s="1">
        <v>3</v>
      </c>
      <c r="J440" s="2">
        <v>0.16719167999872298</v>
      </c>
      <c r="K440" s="10">
        <v>46</v>
      </c>
      <c r="L440" s="2">
        <v>0.10511133155825116</v>
      </c>
      <c r="M440" s="10">
        <f>VLOOKUP(B440,'Fam ranks'!$E$3:$H$35,4,0)</f>
        <v>10</v>
      </c>
      <c r="N440" s="2">
        <v>9.6779860908645696E-2</v>
      </c>
      <c r="O440" s="2">
        <v>9.6968653535598956E-2</v>
      </c>
      <c r="P440" s="2">
        <v>8.1426780226522E-3</v>
      </c>
      <c r="Q440" s="2">
        <v>6.2269141067425079E-2</v>
      </c>
      <c r="R440" s="2">
        <v>1.4225977973705081E-2</v>
      </c>
      <c r="S440" s="4">
        <v>14.670697648165721</v>
      </c>
      <c r="T440" s="10">
        <v>69</v>
      </c>
      <c r="U440" s="10">
        <v>2</v>
      </c>
      <c r="V440" s="10">
        <v>4</v>
      </c>
      <c r="W440" s="28" t="s">
        <v>65</v>
      </c>
      <c r="X440" s="12">
        <f>IF(M440&lt;=$X$1,1,0)</f>
        <v>1</v>
      </c>
      <c r="Y440" s="12">
        <f>IF(V440&lt;=Y$1,1,0)</f>
        <v>1</v>
      </c>
      <c r="Z440" s="12">
        <f>IF(U440&lt;=Z$1,1,0)</f>
        <v>1</v>
      </c>
      <c r="AA440" s="20">
        <f>IF(I440=1,0,IF(I440=2,1,1+$AA$1))</f>
        <v>1.2</v>
      </c>
      <c r="AB440" s="12">
        <f>IF(T440&lt;=AB$1,1,0)</f>
        <v>1</v>
      </c>
      <c r="AC440" s="20">
        <f>SUM(X440:AB440)</f>
        <v>5.2</v>
      </c>
    </row>
    <row r="441" spans="1:29" x14ac:dyDescent="0.25">
      <c r="A441" s="6" t="s">
        <v>41</v>
      </c>
      <c r="B441" s="6">
        <v>1302601</v>
      </c>
      <c r="C441" s="6" t="s">
        <v>11</v>
      </c>
      <c r="D441" s="6">
        <v>13001</v>
      </c>
      <c r="E441" s="6">
        <v>21</v>
      </c>
      <c r="F441" s="6">
        <v>3</v>
      </c>
      <c r="G441" s="4">
        <v>11.599998474121094</v>
      </c>
      <c r="H441" s="4">
        <v>19.399993896484375</v>
      </c>
      <c r="I441" s="1">
        <v>3</v>
      </c>
      <c r="J441" s="2">
        <v>0.13097327999821573</v>
      </c>
      <c r="K441" s="10">
        <v>124</v>
      </c>
      <c r="L441" s="2">
        <v>0.10511133155825116</v>
      </c>
      <c r="M441" s="10">
        <f>VLOOKUP(B441,'Fam ranks'!$E$3:$H$35,4,0)</f>
        <v>10</v>
      </c>
      <c r="N441" s="2">
        <v>9.6779860908645696E-2</v>
      </c>
      <c r="O441" s="2">
        <v>9.6968653535598956E-2</v>
      </c>
      <c r="P441" s="2">
        <v>8.1426780226522E-3</v>
      </c>
      <c r="Q441" s="2">
        <v>2.6050741066917835E-2</v>
      </c>
      <c r="R441" s="2">
        <v>8.7932179736289959E-3</v>
      </c>
      <c r="S441" s="4">
        <v>9.0681036118551912</v>
      </c>
      <c r="T441" s="10">
        <v>139</v>
      </c>
      <c r="U441" s="10">
        <v>3</v>
      </c>
      <c r="V441" s="10">
        <v>9</v>
      </c>
      <c r="W441" s="28" t="s">
        <v>66</v>
      </c>
      <c r="X441" s="12">
        <f>IF(M441&lt;=$X$1,1,0)</f>
        <v>1</v>
      </c>
      <c r="Y441" s="12">
        <f>IF(V441&lt;=Y$1,1,0)</f>
        <v>0</v>
      </c>
      <c r="Z441" s="12">
        <f>IF(U441&lt;=Z$1,1,0)</f>
        <v>0</v>
      </c>
      <c r="AA441" s="20">
        <f>IF(I441=1,0,IF(I441=2,1,1+$AA$1))</f>
        <v>1.2</v>
      </c>
      <c r="AB441" s="12">
        <f>IF(T441&lt;=AB$1,1,0)</f>
        <v>0</v>
      </c>
      <c r="AC441" s="20">
        <f>SUM(X441:AB441)</f>
        <v>2.2000000000000002</v>
      </c>
    </row>
    <row r="442" spans="1:29" x14ac:dyDescent="0.25">
      <c r="A442" s="6" t="s">
        <v>41</v>
      </c>
      <c r="B442" s="6">
        <v>1302601</v>
      </c>
      <c r="C442" s="6" t="s">
        <v>11</v>
      </c>
      <c r="D442" s="6">
        <v>13001</v>
      </c>
      <c r="E442" s="6">
        <v>21</v>
      </c>
      <c r="F442" s="6">
        <v>4</v>
      </c>
      <c r="G442" s="4">
        <v>10.099998474121094</v>
      </c>
      <c r="H442" s="4">
        <v>13.5</v>
      </c>
      <c r="I442" s="1">
        <v>3</v>
      </c>
      <c r="J442" s="2">
        <v>5.5221749999873282E-2</v>
      </c>
      <c r="K442" s="10">
        <v>455</v>
      </c>
      <c r="L442" s="2">
        <v>0.10511133155825116</v>
      </c>
      <c r="M442" s="10">
        <f>VLOOKUP(B442,'Fam ranks'!$E$3:$H$35,4,0)</f>
        <v>10</v>
      </c>
      <c r="N442" s="2">
        <v>9.6779860908645696E-2</v>
      </c>
      <c r="O442" s="2">
        <v>9.6968653535598956E-2</v>
      </c>
      <c r="P442" s="2">
        <v>8.1426780226522E-3</v>
      </c>
      <c r="Q442" s="2">
        <v>-4.9700788931424614E-2</v>
      </c>
      <c r="R442" s="2">
        <v>-2.5695115261223714E-3</v>
      </c>
      <c r="S442" s="4">
        <v>-2.6498372746601628</v>
      </c>
      <c r="T442" s="10">
        <v>328</v>
      </c>
      <c r="U442" s="10">
        <v>4</v>
      </c>
      <c r="V442" s="10">
        <v>17</v>
      </c>
      <c r="W442" s="28" t="s">
        <v>11</v>
      </c>
      <c r="X442" s="12">
        <f>IF(M442&lt;=$X$1,1,0)</f>
        <v>1</v>
      </c>
      <c r="Y442" s="12">
        <f>IF(V442&lt;=Y$1,1,0)</f>
        <v>0</v>
      </c>
      <c r="Z442" s="12">
        <f>IF(U442&lt;=Z$1,1,0)</f>
        <v>0</v>
      </c>
      <c r="AA442" s="20">
        <f>IF(I442=1,0,IF(I442=2,1,1+$AA$1))</f>
        <v>1.2</v>
      </c>
      <c r="AB442" s="12">
        <f>IF(T442&lt;=AB$1,1,0)</f>
        <v>0</v>
      </c>
      <c r="AC442" s="20">
        <f>SUM(X442:AB442)</f>
        <v>2.2000000000000002</v>
      </c>
    </row>
    <row r="443" spans="1:29" x14ac:dyDescent="0.25">
      <c r="A443" s="6" t="s">
        <v>41</v>
      </c>
      <c r="B443" s="6">
        <v>1302601</v>
      </c>
      <c r="C443" s="6" t="s">
        <v>11</v>
      </c>
      <c r="D443" s="6">
        <v>13001</v>
      </c>
      <c r="E443" s="6">
        <v>21</v>
      </c>
      <c r="F443" s="6">
        <v>1</v>
      </c>
      <c r="G443" s="4">
        <v>3.5</v>
      </c>
      <c r="H443" s="4">
        <v>3</v>
      </c>
      <c r="I443" s="1">
        <v>1</v>
      </c>
      <c r="J443" s="2">
        <v>9.4499999999442252E-4</v>
      </c>
      <c r="K443" s="10">
        <v>561</v>
      </c>
      <c r="L443" s="2">
        <v>0.10511133155825116</v>
      </c>
      <c r="M443" s="10">
        <f>VLOOKUP(B443,'Fam ranks'!$E$3:$H$35,4,0)</f>
        <v>10</v>
      </c>
      <c r="N443" s="2">
        <v>9.6779860908645696E-2</v>
      </c>
      <c r="O443" s="2">
        <v>9.6968653535598956E-2</v>
      </c>
      <c r="P443" s="2">
        <v>8.1426780226522E-3</v>
      </c>
      <c r="Q443" s="2">
        <v>-0.10397753893130347</v>
      </c>
      <c r="R443" s="2">
        <v>-1.07110240261042E-2</v>
      </c>
      <c r="S443" s="4">
        <v>-11.045862384973704</v>
      </c>
      <c r="T443" s="10">
        <v>474</v>
      </c>
      <c r="U443" s="10">
        <v>5</v>
      </c>
      <c r="V443" s="10">
        <v>21</v>
      </c>
      <c r="W443" s="28" t="s">
        <v>11</v>
      </c>
      <c r="X443" s="12">
        <f>IF(M443&lt;=$X$1,1,0)</f>
        <v>1</v>
      </c>
      <c r="Y443" s="12">
        <f>IF(V443&lt;=Y$1,1,0)</f>
        <v>0</v>
      </c>
      <c r="Z443" s="12">
        <f>IF(U443&lt;=Z$1,1,0)</f>
        <v>0</v>
      </c>
      <c r="AA443" s="20">
        <f>IF(I443=1,0,IF(I443=2,1,1+$AA$1))</f>
        <v>0</v>
      </c>
      <c r="AB443" s="12">
        <f>IF(T443&lt;=AB$1,1,0)</f>
        <v>0</v>
      </c>
      <c r="AC443" s="20">
        <f>SUM(X443:AB443)</f>
        <v>1</v>
      </c>
    </row>
    <row r="444" spans="1:29" x14ac:dyDescent="0.25">
      <c r="A444" s="6" t="s">
        <v>42</v>
      </c>
      <c r="B444" s="6">
        <v>13021051</v>
      </c>
      <c r="C444" s="6" t="s">
        <v>11</v>
      </c>
      <c r="D444" s="6">
        <v>13001</v>
      </c>
      <c r="E444" s="6">
        <v>21</v>
      </c>
      <c r="F444" s="6">
        <v>1</v>
      </c>
      <c r="G444" s="4">
        <v>13</v>
      </c>
      <c r="H444" s="4">
        <v>19.199996948242187</v>
      </c>
      <c r="I444" s="1">
        <v>3</v>
      </c>
      <c r="J444" s="2">
        <v>0.14376959999935934</v>
      </c>
      <c r="K444" s="10">
        <v>86</v>
      </c>
      <c r="L444" s="2">
        <v>9.6586076755536043E-2</v>
      </c>
      <c r="M444" s="10">
        <f>VLOOKUP(B444,'Fam ranks'!$E$3:$H$35,4,0)</f>
        <v>16</v>
      </c>
      <c r="N444" s="2">
        <v>9.6779860908645696E-2</v>
      </c>
      <c r="O444" s="2">
        <v>9.6968653535598956E-2</v>
      </c>
      <c r="P444" s="2">
        <v>-3.8257678006291262E-4</v>
      </c>
      <c r="Q444" s="2">
        <v>4.737231587077656E-2</v>
      </c>
      <c r="R444" s="2">
        <v>6.8763013125787359E-3</v>
      </c>
      <c r="S444" s="4">
        <v>7.0912620335130478</v>
      </c>
      <c r="T444" s="10">
        <v>159</v>
      </c>
      <c r="U444" s="10">
        <v>1</v>
      </c>
      <c r="V444" s="10">
        <v>5</v>
      </c>
      <c r="W444" s="28" t="s">
        <v>67</v>
      </c>
      <c r="X444" s="12">
        <f>IF(M444&lt;=$X$1,1,0)</f>
        <v>0</v>
      </c>
      <c r="Y444" s="12">
        <f>IF(V444&lt;=Y$1,1,0)</f>
        <v>1</v>
      </c>
      <c r="Z444" s="12">
        <f>IF(U444&lt;=Z$1,1,0)</f>
        <v>1</v>
      </c>
      <c r="AA444" s="20">
        <f>IF(I444=1,0,IF(I444=2,1,1+$AA$1))</f>
        <v>1.2</v>
      </c>
      <c r="AB444" s="12">
        <f>IF(T444&lt;=AB$1,1,0)</f>
        <v>0</v>
      </c>
      <c r="AC444" s="20">
        <f>SUM(X444:AB444)</f>
        <v>3.2</v>
      </c>
    </row>
    <row r="445" spans="1:29" x14ac:dyDescent="0.25">
      <c r="A445" s="6" t="s">
        <v>42</v>
      </c>
      <c r="B445" s="6">
        <v>13021051</v>
      </c>
      <c r="C445" s="6" t="s">
        <v>11</v>
      </c>
      <c r="D445" s="6">
        <v>13001</v>
      </c>
      <c r="E445" s="6">
        <v>21</v>
      </c>
      <c r="F445" s="6">
        <v>2</v>
      </c>
      <c r="G445" s="4">
        <v>12.899993896484375</v>
      </c>
      <c r="H445" s="4">
        <v>17.5</v>
      </c>
      <c r="I445" s="1">
        <v>2</v>
      </c>
      <c r="J445" s="2">
        <v>0.11851874999956635</v>
      </c>
      <c r="K445" s="10">
        <v>174</v>
      </c>
      <c r="L445" s="2">
        <v>9.6586076755536043E-2</v>
      </c>
      <c r="M445" s="10">
        <f>VLOOKUP(B445,'Fam ranks'!$E$3:$H$35,4,0)</f>
        <v>16</v>
      </c>
      <c r="N445" s="2">
        <v>9.6779860908645696E-2</v>
      </c>
      <c r="O445" s="2">
        <v>9.6968653535598956E-2</v>
      </c>
      <c r="P445" s="2">
        <v>-3.8257678006291262E-4</v>
      </c>
      <c r="Q445" s="2">
        <v>2.212146587098357E-2</v>
      </c>
      <c r="R445" s="2">
        <v>3.0886738126097877E-3</v>
      </c>
      <c r="S445" s="4">
        <v>3.1852291436385465</v>
      </c>
      <c r="T445" s="10">
        <v>207</v>
      </c>
      <c r="U445" s="10">
        <v>2</v>
      </c>
      <c r="V445" s="10">
        <v>7</v>
      </c>
      <c r="W445" s="28" t="s">
        <v>11</v>
      </c>
      <c r="X445" s="12">
        <f>IF(M445&lt;=$X$1,1,0)</f>
        <v>0</v>
      </c>
      <c r="Y445" s="12">
        <f>IF(V445&lt;=Y$1,1,0)</f>
        <v>0</v>
      </c>
      <c r="Z445" s="12">
        <f>IF(U445&lt;=Z$1,1,0)</f>
        <v>1</v>
      </c>
      <c r="AA445" s="20">
        <f>IF(I445=1,0,IF(I445=2,1,1+$AA$1))</f>
        <v>1</v>
      </c>
      <c r="AB445" s="12">
        <f>IF(T445&lt;=AB$1,1,0)</f>
        <v>0</v>
      </c>
      <c r="AC445" s="20">
        <f>SUM(X445:AB445)</f>
        <v>2</v>
      </c>
    </row>
    <row r="446" spans="1:29" x14ac:dyDescent="0.25">
      <c r="A446" s="6" t="s">
        <v>42</v>
      </c>
      <c r="B446" s="6">
        <v>13021051</v>
      </c>
      <c r="C446" s="6" t="s">
        <v>11</v>
      </c>
      <c r="D446" s="6">
        <v>13001</v>
      </c>
      <c r="E446" s="6">
        <v>21</v>
      </c>
      <c r="F446" s="6">
        <v>6</v>
      </c>
      <c r="G446" s="4">
        <v>12</v>
      </c>
      <c r="H446" s="4">
        <v>16.699996948242188</v>
      </c>
      <c r="I446" s="1">
        <v>1</v>
      </c>
      <c r="J446" s="2">
        <v>0.10040039999967121</v>
      </c>
      <c r="K446" s="10">
        <v>263</v>
      </c>
      <c r="L446" s="2">
        <v>9.6586076755536043E-2</v>
      </c>
      <c r="M446" s="10">
        <f>VLOOKUP(B446,'Fam ranks'!$E$3:$H$35,4,0)</f>
        <v>16</v>
      </c>
      <c r="N446" s="2">
        <v>9.6779860908645696E-2</v>
      </c>
      <c r="O446" s="2">
        <v>9.6968653535598956E-2</v>
      </c>
      <c r="P446" s="2">
        <v>-3.8257678006291262E-4</v>
      </c>
      <c r="Q446" s="2">
        <v>4.0031158710884251E-3</v>
      </c>
      <c r="R446" s="2">
        <v>3.7092131262551615E-4</v>
      </c>
      <c r="S446" s="4">
        <v>0.38251671968338113</v>
      </c>
      <c r="T446" s="10">
        <v>272</v>
      </c>
      <c r="U446" s="10">
        <v>3</v>
      </c>
      <c r="V446" s="10">
        <v>11</v>
      </c>
      <c r="W446" s="28" t="s">
        <v>11</v>
      </c>
      <c r="X446" s="12">
        <f>IF(M446&lt;=$X$1,1,0)</f>
        <v>0</v>
      </c>
      <c r="Y446" s="12">
        <f>IF(V446&lt;=Y$1,1,0)</f>
        <v>0</v>
      </c>
      <c r="Z446" s="12">
        <f>IF(U446&lt;=Z$1,1,0)</f>
        <v>0</v>
      </c>
      <c r="AA446" s="20">
        <f>IF(I446=1,0,IF(I446=2,1,1+$AA$1))</f>
        <v>0</v>
      </c>
      <c r="AB446" s="12">
        <f>IF(T446&lt;=AB$1,1,0)</f>
        <v>0</v>
      </c>
      <c r="AC446" s="20">
        <f>SUM(X446:AB446)</f>
        <v>0</v>
      </c>
    </row>
    <row r="447" spans="1:29" x14ac:dyDescent="0.25">
      <c r="A447" s="6" t="s">
        <v>42</v>
      </c>
      <c r="B447" s="6">
        <v>13021051</v>
      </c>
      <c r="C447" s="6" t="s">
        <v>11</v>
      </c>
      <c r="D447" s="6">
        <v>13001</v>
      </c>
      <c r="E447" s="6">
        <v>21</v>
      </c>
      <c r="F447" s="6">
        <v>3</v>
      </c>
      <c r="G447" s="4">
        <v>8.399993896484375</v>
      </c>
      <c r="H447" s="4">
        <v>18.699996948242188</v>
      </c>
      <c r="I447" s="1">
        <v>2</v>
      </c>
      <c r="J447" s="2">
        <v>8.8121879999562225E-2</v>
      </c>
      <c r="K447" s="10">
        <v>323</v>
      </c>
      <c r="L447" s="2">
        <v>9.6586076755536043E-2</v>
      </c>
      <c r="M447" s="10">
        <f>VLOOKUP(B447,'Fam ranks'!$E$3:$H$35,4,0)</f>
        <v>16</v>
      </c>
      <c r="N447" s="2">
        <v>9.6779860908645696E-2</v>
      </c>
      <c r="O447" s="2">
        <v>9.6968653535598956E-2</v>
      </c>
      <c r="P447" s="2">
        <v>-3.8257678006291262E-4</v>
      </c>
      <c r="Q447" s="2">
        <v>-8.2754041290205582E-3</v>
      </c>
      <c r="R447" s="2">
        <v>-1.4708566873908311E-3</v>
      </c>
      <c r="S447" s="4">
        <v>-1.5168372806691111</v>
      </c>
      <c r="T447" s="10">
        <v>312</v>
      </c>
      <c r="U447" s="10">
        <v>4</v>
      </c>
      <c r="V447" s="10">
        <v>15</v>
      </c>
      <c r="W447" s="28" t="s">
        <v>11</v>
      </c>
      <c r="X447" s="12">
        <f>IF(M447&lt;=$X$1,1,0)</f>
        <v>0</v>
      </c>
      <c r="Y447" s="12">
        <f>IF(V447&lt;=Y$1,1,0)</f>
        <v>0</v>
      </c>
      <c r="Z447" s="12">
        <f>IF(U447&lt;=Z$1,1,0)</f>
        <v>0</v>
      </c>
      <c r="AA447" s="20">
        <f>IF(I447=1,0,IF(I447=2,1,1+$AA$1))</f>
        <v>1</v>
      </c>
      <c r="AB447" s="12">
        <f>IF(T447&lt;=AB$1,1,0)</f>
        <v>0</v>
      </c>
      <c r="AC447" s="20">
        <f>SUM(X447:AB447)</f>
        <v>1</v>
      </c>
    </row>
    <row r="448" spans="1:29" x14ac:dyDescent="0.25">
      <c r="A448" s="6" t="s">
        <v>42</v>
      </c>
      <c r="B448" s="6">
        <v>13021051</v>
      </c>
      <c r="C448" s="6" t="s">
        <v>11</v>
      </c>
      <c r="D448" s="6">
        <v>13001</v>
      </c>
      <c r="E448" s="6">
        <v>21</v>
      </c>
      <c r="F448" s="6">
        <v>5</v>
      </c>
      <c r="G448" s="4">
        <v>10.399993896484375</v>
      </c>
      <c r="H448" s="4">
        <v>14.199996948242187</v>
      </c>
      <c r="I448" s="1">
        <v>2</v>
      </c>
      <c r="J448" s="2">
        <v>6.2911679999160697E-2</v>
      </c>
      <c r="K448" s="10">
        <v>430</v>
      </c>
      <c r="L448" s="2">
        <v>9.6586076755536043E-2</v>
      </c>
      <c r="M448" s="10">
        <f>VLOOKUP(B448,'Fam ranks'!$E$3:$H$35,4,0)</f>
        <v>16</v>
      </c>
      <c r="N448" s="2">
        <v>9.6779860908645696E-2</v>
      </c>
      <c r="O448" s="2">
        <v>9.6968653535598956E-2</v>
      </c>
      <c r="P448" s="2">
        <v>-3.8257678006291262E-4</v>
      </c>
      <c r="Q448" s="2">
        <v>-3.34856041294221E-2</v>
      </c>
      <c r="R448" s="2">
        <v>-5.2523866874510626E-3</v>
      </c>
      <c r="S448" s="4">
        <v>-5.4165820561000322</v>
      </c>
      <c r="T448" s="10">
        <v>390</v>
      </c>
      <c r="U448" s="10">
        <v>5</v>
      </c>
      <c r="V448" s="10">
        <v>19</v>
      </c>
      <c r="W448" s="28" t="s">
        <v>11</v>
      </c>
      <c r="X448" s="12">
        <f>IF(M448&lt;=$X$1,1,0)</f>
        <v>0</v>
      </c>
      <c r="Y448" s="12">
        <f>IF(V448&lt;=Y$1,1,0)</f>
        <v>0</v>
      </c>
      <c r="Z448" s="12">
        <f>IF(U448&lt;=Z$1,1,0)</f>
        <v>0</v>
      </c>
      <c r="AA448" s="20">
        <f>IF(I448=1,0,IF(I448=2,1,1+$AA$1))</f>
        <v>1</v>
      </c>
      <c r="AB448" s="12">
        <f>IF(T448&lt;=AB$1,1,0)</f>
        <v>0</v>
      </c>
      <c r="AC448" s="20">
        <f>SUM(X448:AB448)</f>
        <v>1</v>
      </c>
    </row>
    <row r="449" spans="1:29" x14ac:dyDescent="0.25">
      <c r="A449" s="6" t="s">
        <v>42</v>
      </c>
      <c r="B449" s="6">
        <v>13021051</v>
      </c>
      <c r="C449" s="6" t="s">
        <v>11</v>
      </c>
      <c r="D449" s="6">
        <v>13001</v>
      </c>
      <c r="E449" s="6">
        <v>21</v>
      </c>
      <c r="F449" s="6">
        <v>4</v>
      </c>
      <c r="G449" s="4">
        <v>10</v>
      </c>
      <c r="H449" s="4">
        <v>8.399993896484375</v>
      </c>
      <c r="I449" s="1">
        <v>1</v>
      </c>
      <c r="J449" s="2">
        <v>2.1167999999988751E-2</v>
      </c>
      <c r="K449" s="10">
        <v>526</v>
      </c>
      <c r="L449" s="2">
        <v>9.6586076755536043E-2</v>
      </c>
      <c r="M449" s="10">
        <f>VLOOKUP(B449,'Fam ranks'!$E$3:$H$35,4,0)</f>
        <v>16</v>
      </c>
      <c r="N449" s="2">
        <v>9.6779860908645696E-2</v>
      </c>
      <c r="O449" s="2">
        <v>9.6968653535598956E-2</v>
      </c>
      <c r="P449" s="2">
        <v>-3.8257678006291262E-4</v>
      </c>
      <c r="Q449" s="2">
        <v>-7.5229284128594046E-2</v>
      </c>
      <c r="R449" s="2">
        <v>-1.1513938687326855E-2</v>
      </c>
      <c r="S449" s="4">
        <v>-11.873877039140156</v>
      </c>
      <c r="T449" s="10">
        <v>487</v>
      </c>
      <c r="U449" s="10">
        <v>6</v>
      </c>
      <c r="V449" s="10">
        <v>23</v>
      </c>
      <c r="W449" s="28" t="s">
        <v>11</v>
      </c>
      <c r="X449" s="12">
        <f>IF(M449&lt;=$X$1,1,0)</f>
        <v>0</v>
      </c>
      <c r="Y449" s="12">
        <f>IF(V449&lt;=Y$1,1,0)</f>
        <v>0</v>
      </c>
      <c r="Z449" s="12">
        <f>IF(U449&lt;=Z$1,1,0)</f>
        <v>0</v>
      </c>
      <c r="AA449" s="20">
        <f>IF(I449=1,0,IF(I449=2,1,1+$AA$1))</f>
        <v>0</v>
      </c>
      <c r="AB449" s="12">
        <f>IF(T449&lt;=AB$1,1,0)</f>
        <v>0</v>
      </c>
      <c r="AC449" s="20">
        <f>SUM(X449:AB449)</f>
        <v>0</v>
      </c>
    </row>
    <row r="450" spans="1:29" x14ac:dyDescent="0.25">
      <c r="A450" s="6" t="s">
        <v>33</v>
      </c>
      <c r="B450" s="6">
        <v>13021791</v>
      </c>
      <c r="C450" s="6" t="s">
        <v>11</v>
      </c>
      <c r="D450" s="6">
        <v>13001</v>
      </c>
      <c r="E450" s="6">
        <v>21</v>
      </c>
      <c r="F450" s="6">
        <v>6</v>
      </c>
      <c r="G450" s="4">
        <v>13</v>
      </c>
      <c r="H450" s="4">
        <v>23</v>
      </c>
      <c r="I450" s="1">
        <v>3</v>
      </c>
      <c r="J450" s="2">
        <v>0.20630999999957567</v>
      </c>
      <c r="K450" s="10">
        <v>15</v>
      </c>
      <c r="L450" s="2">
        <v>7.9478919434443407E-2</v>
      </c>
      <c r="M450" s="10">
        <f>VLOOKUP(B450,'Fam ranks'!$E$3:$H$35,4,0)</f>
        <v>28</v>
      </c>
      <c r="N450" s="2">
        <v>9.6779860908645696E-2</v>
      </c>
      <c r="O450" s="2">
        <v>9.6968653535598956E-2</v>
      </c>
      <c r="P450" s="2">
        <v>-1.7489734101155549E-2</v>
      </c>
      <c r="Q450" s="2">
        <v>0.12701987319208552</v>
      </c>
      <c r="R450" s="2">
        <v>8.5591405181194968E-3</v>
      </c>
      <c r="S450" s="4">
        <v>8.8267086383511355</v>
      </c>
      <c r="T450" s="10">
        <v>142</v>
      </c>
      <c r="U450" s="10">
        <v>1</v>
      </c>
      <c r="V450" s="10">
        <v>1</v>
      </c>
      <c r="W450" s="28" t="s">
        <v>66</v>
      </c>
      <c r="X450" s="12">
        <f>IF(M450&lt;=$X$1,1,0)</f>
        <v>0</v>
      </c>
      <c r="Y450" s="12">
        <f>IF(V450&lt;=Y$1,1,0)</f>
        <v>1</v>
      </c>
      <c r="Z450" s="12">
        <f>IF(U450&lt;=Z$1,1,0)</f>
        <v>1</v>
      </c>
      <c r="AA450" s="20">
        <f>IF(I450=1,0,IF(I450=2,1,1+$AA$1))</f>
        <v>1.2</v>
      </c>
      <c r="AB450" s="12">
        <f>IF(T450&lt;=AB$1,1,0)</f>
        <v>0</v>
      </c>
      <c r="AC450" s="20">
        <f>SUM(X450:AB450)</f>
        <v>3.2</v>
      </c>
    </row>
    <row r="451" spans="1:29" x14ac:dyDescent="0.25">
      <c r="A451" s="6" t="s">
        <v>33</v>
      </c>
      <c r="B451" s="6">
        <v>13021791</v>
      </c>
      <c r="C451" s="6" t="s">
        <v>11</v>
      </c>
      <c r="D451" s="6">
        <v>13001</v>
      </c>
      <c r="E451" s="6">
        <v>21</v>
      </c>
      <c r="F451" s="6">
        <v>4</v>
      </c>
      <c r="G451" s="4">
        <v>11.699996948242188</v>
      </c>
      <c r="H451" s="4">
        <v>22.599990844726562</v>
      </c>
      <c r="I451" s="1">
        <v>3</v>
      </c>
      <c r="J451" s="2">
        <v>0.17927675999999337</v>
      </c>
      <c r="K451" s="10">
        <v>31</v>
      </c>
      <c r="L451" s="2">
        <v>7.9478919434443407E-2</v>
      </c>
      <c r="M451" s="10">
        <f>VLOOKUP(B451,'Fam ranks'!$E$3:$H$35,4,0)</f>
        <v>28</v>
      </c>
      <c r="N451" s="2">
        <v>9.6779860908645696E-2</v>
      </c>
      <c r="O451" s="2">
        <v>9.6968653535598956E-2</v>
      </c>
      <c r="P451" s="2">
        <v>-1.7489734101155549E-2</v>
      </c>
      <c r="Q451" s="2">
        <v>9.9986633192503227E-2</v>
      </c>
      <c r="R451" s="2">
        <v>4.5041545181821532E-3</v>
      </c>
      <c r="S451" s="4">
        <v>4.644959328561364</v>
      </c>
      <c r="T451" s="10">
        <v>187</v>
      </c>
      <c r="U451" s="10">
        <v>2</v>
      </c>
      <c r="V451" s="10">
        <v>2</v>
      </c>
      <c r="W451" s="28" t="s">
        <v>67</v>
      </c>
      <c r="X451" s="12">
        <f>IF(M451&lt;=$X$1,1,0)</f>
        <v>0</v>
      </c>
      <c r="Y451" s="12">
        <f>IF(V451&lt;=Y$1,1,0)</f>
        <v>1</v>
      </c>
      <c r="Z451" s="12">
        <f>IF(U451&lt;=Z$1,1,0)</f>
        <v>1</v>
      </c>
      <c r="AA451" s="20">
        <f>IF(I451=1,0,IF(I451=2,1,1+$AA$1))</f>
        <v>1.2</v>
      </c>
      <c r="AB451" s="12">
        <f>IF(T451&lt;=AB$1,1,0)</f>
        <v>0</v>
      </c>
      <c r="AC451" s="20">
        <f>SUM(X451:AB451)</f>
        <v>3.2</v>
      </c>
    </row>
    <row r="452" spans="1:29" x14ac:dyDescent="0.25">
      <c r="A452" s="6" t="s">
        <v>33</v>
      </c>
      <c r="B452" s="6">
        <v>13021791</v>
      </c>
      <c r="C452" s="6" t="s">
        <v>11</v>
      </c>
      <c r="D452" s="6">
        <v>13001</v>
      </c>
      <c r="E452" s="6">
        <v>21</v>
      </c>
      <c r="F452" s="6">
        <v>3</v>
      </c>
      <c r="G452" s="4">
        <v>12.599998474121094</v>
      </c>
      <c r="H452" s="4">
        <v>17.899993896484375</v>
      </c>
      <c r="I452" s="1">
        <v>3</v>
      </c>
      <c r="J452" s="2">
        <v>0.12111497999921994</v>
      </c>
      <c r="K452" s="10">
        <v>159</v>
      </c>
      <c r="L452" s="2">
        <v>7.9478919434443407E-2</v>
      </c>
      <c r="M452" s="10">
        <f>VLOOKUP(B452,'Fam ranks'!$E$3:$H$35,4,0)</f>
        <v>28</v>
      </c>
      <c r="N452" s="2">
        <v>9.6779860908645696E-2</v>
      </c>
      <c r="O452" s="2">
        <v>9.6968653535598956E-2</v>
      </c>
      <c r="P452" s="2">
        <v>-1.7489734101155549E-2</v>
      </c>
      <c r="Q452" s="2">
        <v>4.1824853191729794E-2</v>
      </c>
      <c r="R452" s="2">
        <v>-4.2201124819338607E-3</v>
      </c>
      <c r="S452" s="4">
        <v>-4.3520378267236444</v>
      </c>
      <c r="T452" s="10">
        <v>372</v>
      </c>
      <c r="U452" s="10">
        <v>3</v>
      </c>
      <c r="V452" s="10">
        <v>4</v>
      </c>
      <c r="W452" s="28" t="s">
        <v>11</v>
      </c>
      <c r="X452" s="12">
        <f>IF(M452&lt;=$X$1,1,0)</f>
        <v>0</v>
      </c>
      <c r="Y452" s="12">
        <f>IF(V452&lt;=Y$1,1,0)</f>
        <v>1</v>
      </c>
      <c r="Z452" s="12">
        <f>IF(U452&lt;=Z$1,1,0)</f>
        <v>0</v>
      </c>
      <c r="AA452" s="20">
        <f>IF(I452=1,0,IF(I452=2,1,1+$AA$1))</f>
        <v>1.2</v>
      </c>
      <c r="AB452" s="12">
        <f>IF(T452&lt;=AB$1,1,0)</f>
        <v>0</v>
      </c>
      <c r="AC452" s="20">
        <f>SUM(X452:AB452)</f>
        <v>2.2000000000000002</v>
      </c>
    </row>
    <row r="453" spans="1:29" x14ac:dyDescent="0.25">
      <c r="A453" s="6" t="s">
        <v>33</v>
      </c>
      <c r="B453" s="6">
        <v>13021791</v>
      </c>
      <c r="C453" s="6" t="s">
        <v>11</v>
      </c>
      <c r="D453" s="6">
        <v>13001</v>
      </c>
      <c r="E453" s="6">
        <v>21</v>
      </c>
      <c r="F453" s="6">
        <v>5</v>
      </c>
      <c r="G453" s="4">
        <v>2.7999992370605469</v>
      </c>
      <c r="H453" s="4">
        <v>2.0999984741210937</v>
      </c>
      <c r="I453" s="1">
        <v>2</v>
      </c>
      <c r="J453" s="2">
        <v>3.7043999999752941E-4</v>
      </c>
      <c r="K453" s="10">
        <v>563</v>
      </c>
      <c r="L453" s="2">
        <v>7.9478919434443407E-2</v>
      </c>
      <c r="M453" s="10">
        <f>VLOOKUP(B453,'Fam ranks'!$E$3:$H$35,4,0)</f>
        <v>28</v>
      </c>
      <c r="N453" s="2">
        <v>9.6779860908645696E-2</v>
      </c>
      <c r="O453" s="2">
        <v>9.6968653535598956E-2</v>
      </c>
      <c r="P453" s="2">
        <v>-1.7489734101155549E-2</v>
      </c>
      <c r="Q453" s="2">
        <v>-7.8919686807492631E-2</v>
      </c>
      <c r="R453" s="2">
        <v>-2.2331793481817224E-2</v>
      </c>
      <c r="S453" s="4">
        <v>-23.029909839491395</v>
      </c>
      <c r="T453" s="10">
        <v>541</v>
      </c>
      <c r="U453" s="10">
        <v>4</v>
      </c>
      <c r="V453" s="10">
        <v>24</v>
      </c>
      <c r="W453" s="28" t="s">
        <v>11</v>
      </c>
      <c r="X453" s="12">
        <f>IF(M453&lt;=$X$1,1,0)</f>
        <v>0</v>
      </c>
      <c r="Y453" s="12">
        <f>IF(V453&lt;=Y$1,1,0)</f>
        <v>0</v>
      </c>
      <c r="Z453" s="12">
        <f>IF(U453&lt;=Z$1,1,0)</f>
        <v>0</v>
      </c>
      <c r="AA453" s="20">
        <f>IF(I453=1,0,IF(I453=2,1,1+$AA$1))</f>
        <v>1</v>
      </c>
      <c r="AB453" s="12">
        <f>IF(T453&lt;=AB$1,1,0)</f>
        <v>0</v>
      </c>
      <c r="AC453" s="20">
        <f>SUM(X453:AB453)</f>
        <v>1</v>
      </c>
    </row>
    <row r="454" spans="1:29" x14ac:dyDescent="0.25">
      <c r="A454" s="6" t="s">
        <v>53</v>
      </c>
      <c r="B454" s="6">
        <v>13027921</v>
      </c>
      <c r="C454" s="6" t="s">
        <v>54</v>
      </c>
      <c r="D454" s="6">
        <v>13001</v>
      </c>
      <c r="E454" s="6">
        <v>21</v>
      </c>
      <c r="F454" s="6">
        <v>1</v>
      </c>
      <c r="G454" s="4">
        <v>14</v>
      </c>
      <c r="H454" s="4">
        <v>21.099990844726563</v>
      </c>
      <c r="I454" s="1">
        <v>3</v>
      </c>
      <c r="J454" s="2">
        <v>0.1869881999991776</v>
      </c>
      <c r="K454" s="10">
        <v>23</v>
      </c>
      <c r="L454" s="2">
        <v>0.12231650153303836</v>
      </c>
      <c r="M454" s="10">
        <f>VLOOKUP(B454,'Fam ranks'!$E$3:$H$35,4,0)</f>
        <v>4</v>
      </c>
      <c r="N454" s="2">
        <v>9.6779860908645696E-2</v>
      </c>
      <c r="O454" s="2">
        <v>9.6968653535598956E-2</v>
      </c>
      <c r="P454" s="2">
        <v>2.5347847997439402E-2</v>
      </c>
      <c r="Q454" s="2">
        <v>6.4860491093092498E-2</v>
      </c>
      <c r="R454" s="2">
        <v>2.4937782462427515E-2</v>
      </c>
      <c r="S454" s="4">
        <v>25.717364893875111</v>
      </c>
      <c r="T454" s="10">
        <v>14</v>
      </c>
      <c r="U454" s="10">
        <v>1</v>
      </c>
      <c r="V454" s="10">
        <v>1</v>
      </c>
      <c r="W454" s="28" t="s">
        <v>64</v>
      </c>
      <c r="X454" s="12">
        <f>IF(M454&lt;=$X$1,1,0)</f>
        <v>1</v>
      </c>
      <c r="Y454" s="12">
        <f>IF(V454&lt;=Y$1,1,0)</f>
        <v>1</v>
      </c>
      <c r="Z454" s="12">
        <f>IF(U454&lt;=Z$1,1,0)</f>
        <v>1</v>
      </c>
      <c r="AA454" s="20">
        <f>IF(I454=1,0,IF(I454=2,1,1+$AA$1))</f>
        <v>1.2</v>
      </c>
      <c r="AB454" s="12">
        <f>IF(T454&lt;=AB$1,1,0)</f>
        <v>1</v>
      </c>
      <c r="AC454" s="20">
        <f>SUM(X454:AB454)</f>
        <v>5.2</v>
      </c>
    </row>
    <row r="455" spans="1:29" x14ac:dyDescent="0.25">
      <c r="A455" s="6" t="s">
        <v>53</v>
      </c>
      <c r="B455" s="6">
        <v>13027921</v>
      </c>
      <c r="C455" s="6" t="s">
        <v>54</v>
      </c>
      <c r="D455" s="6">
        <v>13001</v>
      </c>
      <c r="E455" s="6">
        <v>21</v>
      </c>
      <c r="F455" s="6">
        <v>2</v>
      </c>
      <c r="G455" s="4">
        <v>10.299995422363281</v>
      </c>
      <c r="H455" s="4">
        <v>21.599990844726562</v>
      </c>
      <c r="I455" s="1">
        <v>3</v>
      </c>
      <c r="J455" s="2">
        <v>0.14416703999995661</v>
      </c>
      <c r="K455" s="10">
        <v>85</v>
      </c>
      <c r="L455" s="2">
        <v>0.12231650153303836</v>
      </c>
      <c r="M455" s="10">
        <f>VLOOKUP(B455,'Fam ranks'!$E$3:$H$35,4,0)</f>
        <v>4</v>
      </c>
      <c r="N455" s="2">
        <v>9.6779860908645696E-2</v>
      </c>
      <c r="O455" s="2">
        <v>9.6968653535598956E-2</v>
      </c>
      <c r="P455" s="2">
        <v>2.5347847997439402E-2</v>
      </c>
      <c r="Q455" s="2">
        <v>2.2039331093871517E-2</v>
      </c>
      <c r="R455" s="2">
        <v>1.8514608462544369E-2</v>
      </c>
      <c r="S455" s="4">
        <v>19.093395429840964</v>
      </c>
      <c r="T455" s="10">
        <v>29</v>
      </c>
      <c r="U455" s="10">
        <v>2</v>
      </c>
      <c r="V455" s="10">
        <v>2</v>
      </c>
      <c r="W455" s="28" t="s">
        <v>64</v>
      </c>
      <c r="X455" s="12">
        <f>IF(M455&lt;=$X$1,1,0)</f>
        <v>1</v>
      </c>
      <c r="Y455" s="12">
        <f>IF(V455&lt;=Y$1,1,0)</f>
        <v>1</v>
      </c>
      <c r="Z455" s="12">
        <f>IF(U455&lt;=Z$1,1,0)</f>
        <v>1</v>
      </c>
      <c r="AA455" s="20">
        <f>IF(I455=1,0,IF(I455=2,1,1+$AA$1))</f>
        <v>1.2</v>
      </c>
      <c r="AB455" s="12">
        <f>IF(T455&lt;=AB$1,1,0)</f>
        <v>1</v>
      </c>
      <c r="AC455" s="20">
        <f>SUM(X455:AB455)</f>
        <v>5.2</v>
      </c>
    </row>
    <row r="456" spans="1:29" x14ac:dyDescent="0.25">
      <c r="A456" s="6" t="s">
        <v>53</v>
      </c>
      <c r="B456" s="6">
        <v>13027921</v>
      </c>
      <c r="C456" s="6" t="s">
        <v>54</v>
      </c>
      <c r="D456" s="6">
        <v>13001</v>
      </c>
      <c r="E456" s="6">
        <v>21</v>
      </c>
      <c r="F456" s="6">
        <v>4</v>
      </c>
      <c r="G456" s="4">
        <v>11.399993896484375</v>
      </c>
      <c r="H456" s="4">
        <v>19.399993896484375</v>
      </c>
      <c r="I456" s="1">
        <v>2</v>
      </c>
      <c r="J456" s="2">
        <v>0.12871511999946961</v>
      </c>
      <c r="K456" s="10">
        <v>129</v>
      </c>
      <c r="L456" s="2">
        <v>0.12231650153303836</v>
      </c>
      <c r="M456" s="10">
        <f>VLOOKUP(B456,'Fam ranks'!$E$3:$H$35,4,0)</f>
        <v>4</v>
      </c>
      <c r="N456" s="2">
        <v>9.6779860908645696E-2</v>
      </c>
      <c r="O456" s="2">
        <v>9.6968653535598956E-2</v>
      </c>
      <c r="P456" s="2">
        <v>2.5347847997439402E-2</v>
      </c>
      <c r="Q456" s="2">
        <v>6.5874110933845098E-3</v>
      </c>
      <c r="R456" s="2">
        <v>1.6196820462471315E-2</v>
      </c>
      <c r="S456" s="4">
        <v>16.703150834743898</v>
      </c>
      <c r="T456" s="10">
        <v>51</v>
      </c>
      <c r="U456" s="10">
        <v>3</v>
      </c>
      <c r="V456" s="10">
        <v>4</v>
      </c>
      <c r="W456" s="28" t="s">
        <v>65</v>
      </c>
      <c r="X456" s="12">
        <f>IF(M456&lt;=$X$1,1,0)</f>
        <v>1</v>
      </c>
      <c r="Y456" s="12">
        <f>IF(V456&lt;=Y$1,1,0)</f>
        <v>1</v>
      </c>
      <c r="Z456" s="12">
        <f>IF(U456&lt;=Z$1,1,0)</f>
        <v>0</v>
      </c>
      <c r="AA456" s="20">
        <f>IF(I456=1,0,IF(I456=2,1,1+$AA$1))</f>
        <v>1</v>
      </c>
      <c r="AB456" s="12">
        <f>IF(T456&lt;=AB$1,1,0)</f>
        <v>1</v>
      </c>
      <c r="AC456" s="20">
        <f>SUM(X456:AB456)</f>
        <v>4</v>
      </c>
    </row>
    <row r="457" spans="1:29" x14ac:dyDescent="0.25">
      <c r="A457" s="6" t="s">
        <v>53</v>
      </c>
      <c r="B457" s="6">
        <v>13027921</v>
      </c>
      <c r="C457" s="6" t="s">
        <v>54</v>
      </c>
      <c r="D457" s="6">
        <v>13001</v>
      </c>
      <c r="E457" s="6">
        <v>21</v>
      </c>
      <c r="F457" s="6">
        <v>5</v>
      </c>
      <c r="G457" s="4">
        <v>9.7999954223632812</v>
      </c>
      <c r="H457" s="4">
        <v>20</v>
      </c>
      <c r="I457" s="1">
        <v>3</v>
      </c>
      <c r="J457" s="2">
        <v>0.11759999999958382</v>
      </c>
      <c r="K457" s="10">
        <v>178</v>
      </c>
      <c r="L457" s="2">
        <v>0.12231650153303836</v>
      </c>
      <c r="M457" s="10">
        <f>VLOOKUP(B457,'Fam ranks'!$E$3:$H$35,4,0)</f>
        <v>4</v>
      </c>
      <c r="N457" s="2">
        <v>9.6779860908645696E-2</v>
      </c>
      <c r="O457" s="2">
        <v>9.6968653535598956E-2</v>
      </c>
      <c r="P457" s="2">
        <v>2.5347847997439402E-2</v>
      </c>
      <c r="Q457" s="2">
        <v>-4.5277089065012821E-3</v>
      </c>
      <c r="R457" s="2">
        <v>1.4529552462488448E-2</v>
      </c>
      <c r="S457" s="4">
        <v>14.983762208427887</v>
      </c>
      <c r="T457" s="10">
        <v>64</v>
      </c>
      <c r="U457" s="10">
        <v>4</v>
      </c>
      <c r="V457" s="10">
        <v>5</v>
      </c>
      <c r="W457" s="28" t="s">
        <v>65</v>
      </c>
      <c r="X457" s="12">
        <f>IF(M457&lt;=$X$1,1,0)</f>
        <v>1</v>
      </c>
      <c r="Y457" s="12">
        <f>IF(V457&lt;=Y$1,1,0)</f>
        <v>1</v>
      </c>
      <c r="Z457" s="12">
        <f>IF(U457&lt;=Z$1,1,0)</f>
        <v>0</v>
      </c>
      <c r="AA457" s="20">
        <f>IF(I457=1,0,IF(I457=2,1,1+$AA$1))</f>
        <v>1.2</v>
      </c>
      <c r="AB457" s="12">
        <f>IF(T457&lt;=AB$1,1,0)</f>
        <v>1</v>
      </c>
      <c r="AC457" s="20">
        <f>SUM(X457:AB457)</f>
        <v>4.2</v>
      </c>
    </row>
    <row r="458" spans="1:29" x14ac:dyDescent="0.25">
      <c r="A458" s="6" t="s">
        <v>53</v>
      </c>
      <c r="B458" s="6">
        <v>13027921</v>
      </c>
      <c r="C458" s="6" t="s">
        <v>54</v>
      </c>
      <c r="D458" s="6">
        <v>13001</v>
      </c>
      <c r="E458" s="6">
        <v>21</v>
      </c>
      <c r="F458" s="6">
        <v>3</v>
      </c>
      <c r="G458" s="4">
        <v>10.199996948242187</v>
      </c>
      <c r="H458" s="4">
        <v>19.599990844726562</v>
      </c>
      <c r="I458" s="1">
        <v>3</v>
      </c>
      <c r="J458" s="2">
        <v>0.11755295999955706</v>
      </c>
      <c r="K458" s="10">
        <v>179</v>
      </c>
      <c r="L458" s="2">
        <v>0.12231650153303836</v>
      </c>
      <c r="M458" s="10">
        <f>VLOOKUP(B458,'Fam ranks'!$E$3:$H$35,4,0)</f>
        <v>4</v>
      </c>
      <c r="N458" s="2">
        <v>9.6779860908645696E-2</v>
      </c>
      <c r="O458" s="2">
        <v>9.6968653535598956E-2</v>
      </c>
      <c r="P458" s="2">
        <v>2.5347847997439402E-2</v>
      </c>
      <c r="Q458" s="2">
        <v>-4.5747489065280367E-3</v>
      </c>
      <c r="R458" s="2">
        <v>1.4522496462484435E-2</v>
      </c>
      <c r="S458" s="4">
        <v>14.976485630124753</v>
      </c>
      <c r="T458" s="10">
        <v>65</v>
      </c>
      <c r="U458" s="10">
        <v>5</v>
      </c>
      <c r="V458" s="10">
        <v>6</v>
      </c>
      <c r="W458" s="28" t="s">
        <v>65</v>
      </c>
      <c r="X458" s="12">
        <f>IF(M458&lt;=$X$1,1,0)</f>
        <v>1</v>
      </c>
      <c r="Y458" s="12">
        <f>IF(V458&lt;=Y$1,1,0)</f>
        <v>0</v>
      </c>
      <c r="Z458" s="12">
        <f>IF(U458&lt;=Z$1,1,0)</f>
        <v>0</v>
      </c>
      <c r="AA458" s="20">
        <f>IF(I458=1,0,IF(I458=2,1,1+$AA$1))</f>
        <v>1.2</v>
      </c>
      <c r="AB458" s="12">
        <f>IF(T458&lt;=AB$1,1,0)</f>
        <v>1</v>
      </c>
      <c r="AC458" s="20">
        <f>SUM(X458:AB458)</f>
        <v>3.2</v>
      </c>
    </row>
    <row r="459" spans="1:29" x14ac:dyDescent="0.25">
      <c r="A459" s="6" t="s">
        <v>53</v>
      </c>
      <c r="B459" s="6">
        <v>13027921</v>
      </c>
      <c r="C459" s="6" t="s">
        <v>54</v>
      </c>
      <c r="D459" s="6">
        <v>13001</v>
      </c>
      <c r="E459" s="6">
        <v>21</v>
      </c>
      <c r="F459" s="6">
        <v>6</v>
      </c>
      <c r="G459" s="4">
        <v>10.399993896484375</v>
      </c>
      <c r="H459" s="4">
        <v>16.699996948242188</v>
      </c>
      <c r="I459" s="1">
        <v>3</v>
      </c>
      <c r="J459" s="2">
        <v>8.7013679999472515E-2</v>
      </c>
      <c r="K459" s="10">
        <v>327</v>
      </c>
      <c r="L459" s="2">
        <v>0.12231650153303836</v>
      </c>
      <c r="M459" s="10">
        <f>VLOOKUP(B459,'Fam ranks'!$E$3:$H$35,4,0)</f>
        <v>4</v>
      </c>
      <c r="N459" s="2">
        <v>9.6779860908645696E-2</v>
      </c>
      <c r="O459" s="2">
        <v>9.6968653535598956E-2</v>
      </c>
      <c r="P459" s="2">
        <v>2.5347847997439402E-2</v>
      </c>
      <c r="Q459" s="2">
        <v>-3.5114028906612596E-2</v>
      </c>
      <c r="R459" s="2">
        <v>9.9416044624717516E-3</v>
      </c>
      <c r="S459" s="4">
        <v>10.252389921885435</v>
      </c>
      <c r="T459" s="10">
        <v>119</v>
      </c>
      <c r="U459" s="10">
        <v>6</v>
      </c>
      <c r="V459" s="10">
        <v>12</v>
      </c>
      <c r="W459" s="28" t="s">
        <v>66</v>
      </c>
      <c r="X459" s="12">
        <f>IF(M459&lt;=$X$1,1,0)</f>
        <v>1</v>
      </c>
      <c r="Y459" s="12">
        <f>IF(V459&lt;=Y$1,1,0)</f>
        <v>0</v>
      </c>
      <c r="Z459" s="12">
        <f>IF(U459&lt;=Z$1,1,0)</f>
        <v>0</v>
      </c>
      <c r="AA459" s="20">
        <f>IF(I459=1,0,IF(I459=2,1,1+$AA$1))</f>
        <v>1.2</v>
      </c>
      <c r="AB459" s="12">
        <f>IF(T459&lt;=AB$1,1,0)</f>
        <v>0</v>
      </c>
      <c r="AC459" s="20">
        <f>SUM(X459:AB459)</f>
        <v>2.2000000000000002</v>
      </c>
    </row>
    <row r="460" spans="1:29" x14ac:dyDescent="0.25">
      <c r="A460" s="6" t="s">
        <v>23</v>
      </c>
      <c r="B460" s="6">
        <v>160222441</v>
      </c>
      <c r="C460" s="6" t="s">
        <v>11</v>
      </c>
      <c r="D460" s="6">
        <v>16001</v>
      </c>
      <c r="E460" s="6">
        <v>21</v>
      </c>
      <c r="F460" s="6">
        <v>1</v>
      </c>
      <c r="G460" s="4">
        <v>12.899993896484375</v>
      </c>
      <c r="H460" s="4">
        <v>18.5</v>
      </c>
      <c r="I460" s="1">
        <v>3</v>
      </c>
      <c r="J460" s="2">
        <v>0.13245074999940698</v>
      </c>
      <c r="K460" s="10">
        <v>117</v>
      </c>
      <c r="L460" s="2">
        <v>9.5739508092517467E-2</v>
      </c>
      <c r="M460" s="10">
        <f>VLOOKUP(B460,'Fam ranks'!$E$3:$H$35,4,0)</f>
        <v>19</v>
      </c>
      <c r="N460" s="2">
        <v>9.6779860908645696E-2</v>
      </c>
      <c r="O460" s="2">
        <v>9.6968653535598956E-2</v>
      </c>
      <c r="P460" s="2">
        <v>-1.2291454430814891E-3</v>
      </c>
      <c r="Q460" s="2">
        <v>3.6900034533842774E-2</v>
      </c>
      <c r="R460" s="2">
        <v>4.7975179142275221E-3</v>
      </c>
      <c r="S460" s="4">
        <v>4.9474935861270533</v>
      </c>
      <c r="T460" s="10">
        <v>185</v>
      </c>
      <c r="U460" s="10">
        <v>1</v>
      </c>
      <c r="V460" s="10">
        <v>3</v>
      </c>
      <c r="W460" s="28" t="s">
        <v>67</v>
      </c>
      <c r="X460" s="12">
        <f>IF(M460&lt;=$X$1,1,0)</f>
        <v>0</v>
      </c>
      <c r="Y460" s="12">
        <f>IF(V460&lt;=Y$1,1,0)</f>
        <v>1</v>
      </c>
      <c r="Z460" s="12">
        <f>IF(U460&lt;=Z$1,1,0)</f>
        <v>1</v>
      </c>
      <c r="AA460" s="20">
        <f>IF(I460=1,0,IF(I460=2,1,1+$AA$1))</f>
        <v>1.2</v>
      </c>
      <c r="AB460" s="12">
        <f>IF(T460&lt;=AB$1,1,0)</f>
        <v>0</v>
      </c>
      <c r="AC460" s="20">
        <f>SUM(X460:AB460)</f>
        <v>3.2</v>
      </c>
    </row>
    <row r="461" spans="1:29" x14ac:dyDescent="0.25">
      <c r="A461" s="6" t="s">
        <v>23</v>
      </c>
      <c r="B461" s="6">
        <v>160222441</v>
      </c>
      <c r="C461" s="6" t="s">
        <v>11</v>
      </c>
      <c r="D461" s="6">
        <v>16001</v>
      </c>
      <c r="E461" s="6">
        <v>21</v>
      </c>
      <c r="F461" s="6">
        <v>2</v>
      </c>
      <c r="G461" s="4">
        <v>10.399993896484375</v>
      </c>
      <c r="H461" s="4">
        <v>19.29998779296875</v>
      </c>
      <c r="I461" s="1">
        <v>3</v>
      </c>
      <c r="J461" s="2">
        <v>0.11621687999922869</v>
      </c>
      <c r="K461" s="10">
        <v>186</v>
      </c>
      <c r="L461" s="2">
        <v>9.5739508092517467E-2</v>
      </c>
      <c r="M461" s="10">
        <f>VLOOKUP(B461,'Fam ranks'!$E$3:$H$35,4,0)</f>
        <v>19</v>
      </c>
      <c r="N461" s="2">
        <v>9.6779860908645696E-2</v>
      </c>
      <c r="O461" s="2">
        <v>9.6968653535598956E-2</v>
      </c>
      <c r="P461" s="2">
        <v>-1.2291454430814891E-3</v>
      </c>
      <c r="Q461" s="2">
        <v>2.0666164533664488E-2</v>
      </c>
      <c r="R461" s="2">
        <v>2.3624374142007798E-3</v>
      </c>
      <c r="S461" s="4">
        <v>2.4362897988817447</v>
      </c>
      <c r="T461" s="10">
        <v>222</v>
      </c>
      <c r="U461" s="10">
        <v>2</v>
      </c>
      <c r="V461" s="10">
        <v>5</v>
      </c>
      <c r="W461" s="28" t="s">
        <v>11</v>
      </c>
      <c r="X461" s="12">
        <f>IF(M461&lt;=$X$1,1,0)</f>
        <v>0</v>
      </c>
      <c r="Y461" s="12">
        <f>IF(V461&lt;=Y$1,1,0)</f>
        <v>1</v>
      </c>
      <c r="Z461" s="12">
        <f>IF(U461&lt;=Z$1,1,0)</f>
        <v>1</v>
      </c>
      <c r="AA461" s="20">
        <f>IF(I461=1,0,IF(I461=2,1,1+$AA$1))</f>
        <v>1.2</v>
      </c>
      <c r="AB461" s="12">
        <f>IF(T461&lt;=AB$1,1,0)</f>
        <v>0</v>
      </c>
      <c r="AC461" s="20">
        <f>SUM(X461:AB461)</f>
        <v>3.2</v>
      </c>
    </row>
    <row r="462" spans="1:29" x14ac:dyDescent="0.25">
      <c r="A462" s="6" t="s">
        <v>23</v>
      </c>
      <c r="B462" s="6">
        <v>160222441</v>
      </c>
      <c r="C462" s="6" t="s">
        <v>11</v>
      </c>
      <c r="D462" s="6">
        <v>16001</v>
      </c>
      <c r="E462" s="6">
        <v>21</v>
      </c>
      <c r="F462" s="6">
        <v>5</v>
      </c>
      <c r="G462" s="4">
        <v>10.399993896484375</v>
      </c>
      <c r="H462" s="4">
        <v>17.79998779296875</v>
      </c>
      <c r="I462" s="1">
        <v>2</v>
      </c>
      <c r="J462" s="2">
        <v>9.8854079999910027E-2</v>
      </c>
      <c r="K462" s="10">
        <v>272</v>
      </c>
      <c r="L462" s="2">
        <v>9.5739508092517467E-2</v>
      </c>
      <c r="M462" s="10">
        <f>VLOOKUP(B462,'Fam ranks'!$E$3:$H$35,4,0)</f>
        <v>19</v>
      </c>
      <c r="N462" s="2">
        <v>9.6779860908645696E-2</v>
      </c>
      <c r="O462" s="2">
        <v>9.6968653535598956E-2</v>
      </c>
      <c r="P462" s="2">
        <v>-1.2291454430814891E-3</v>
      </c>
      <c r="Q462" s="2">
        <v>3.3033645343458207E-3</v>
      </c>
      <c r="R462" s="2">
        <v>-2.4198258569702036E-4</v>
      </c>
      <c r="S462" s="4">
        <v>-0.2495472267315583</v>
      </c>
      <c r="T462" s="10">
        <v>288</v>
      </c>
      <c r="U462" s="10">
        <v>3</v>
      </c>
      <c r="V462" s="10">
        <v>8</v>
      </c>
      <c r="W462" s="28" t="s">
        <v>11</v>
      </c>
      <c r="X462" s="12">
        <f>IF(M462&lt;=$X$1,1,0)</f>
        <v>0</v>
      </c>
      <c r="Y462" s="12">
        <f>IF(V462&lt;=Y$1,1,0)</f>
        <v>0</v>
      </c>
      <c r="Z462" s="12">
        <f>IF(U462&lt;=Z$1,1,0)</f>
        <v>0</v>
      </c>
      <c r="AA462" s="20">
        <f>IF(I462=1,0,IF(I462=2,1,1+$AA$1))</f>
        <v>1</v>
      </c>
      <c r="AB462" s="12">
        <f>IF(T462&lt;=AB$1,1,0)</f>
        <v>0</v>
      </c>
      <c r="AC462" s="20">
        <f>SUM(X462:AB462)</f>
        <v>1</v>
      </c>
    </row>
    <row r="463" spans="1:29" x14ac:dyDescent="0.25">
      <c r="A463" s="6" t="s">
        <v>23</v>
      </c>
      <c r="B463" s="6">
        <v>160222441</v>
      </c>
      <c r="C463" s="6" t="s">
        <v>11</v>
      </c>
      <c r="D463" s="6">
        <v>16001</v>
      </c>
      <c r="E463" s="6">
        <v>21</v>
      </c>
      <c r="F463" s="6">
        <v>4</v>
      </c>
      <c r="G463" s="4">
        <v>10.899993896484375</v>
      </c>
      <c r="H463" s="4">
        <v>16.699996948242188</v>
      </c>
      <c r="I463" s="1">
        <v>1</v>
      </c>
      <c r="J463" s="2">
        <v>9.119702999942092E-2</v>
      </c>
      <c r="K463" s="10">
        <v>305</v>
      </c>
      <c r="L463" s="2">
        <v>9.5739508092517467E-2</v>
      </c>
      <c r="M463" s="10">
        <f>VLOOKUP(B463,'Fam ranks'!$E$3:$H$35,4,0)</f>
        <v>19</v>
      </c>
      <c r="N463" s="2">
        <v>9.6779860908645696E-2</v>
      </c>
      <c r="O463" s="2">
        <v>9.6968653535598956E-2</v>
      </c>
      <c r="P463" s="2">
        <v>-1.2291454430814891E-3</v>
      </c>
      <c r="Q463" s="2">
        <v>-4.3536854661432867E-3</v>
      </c>
      <c r="R463" s="2">
        <v>-1.3905400857703865E-3</v>
      </c>
      <c r="S463" s="4">
        <v>-1.4340098939910451</v>
      </c>
      <c r="T463" s="10">
        <v>309</v>
      </c>
      <c r="U463" s="10">
        <v>4</v>
      </c>
      <c r="V463" s="10">
        <v>10</v>
      </c>
      <c r="W463" s="28" t="s">
        <v>11</v>
      </c>
      <c r="X463" s="12">
        <f>IF(M463&lt;=$X$1,1,0)</f>
        <v>0</v>
      </c>
      <c r="Y463" s="12">
        <f>IF(V463&lt;=Y$1,1,0)</f>
        <v>0</v>
      </c>
      <c r="Z463" s="12">
        <f>IF(U463&lt;=Z$1,1,0)</f>
        <v>0</v>
      </c>
      <c r="AA463" s="20">
        <f>IF(I463=1,0,IF(I463=2,1,1+$AA$1))</f>
        <v>0</v>
      </c>
      <c r="AB463" s="12">
        <f>IF(T463&lt;=AB$1,1,0)</f>
        <v>0</v>
      </c>
      <c r="AC463" s="20">
        <f>SUM(X463:AB463)</f>
        <v>0</v>
      </c>
    </row>
    <row r="464" spans="1:29" x14ac:dyDescent="0.25">
      <c r="A464" s="6" t="s">
        <v>23</v>
      </c>
      <c r="B464" s="6">
        <v>160222441</v>
      </c>
      <c r="C464" s="6" t="s">
        <v>11</v>
      </c>
      <c r="D464" s="6">
        <v>16001</v>
      </c>
      <c r="E464" s="6">
        <v>21</v>
      </c>
      <c r="F464" s="6">
        <v>6</v>
      </c>
      <c r="G464" s="4">
        <v>11.699996948242188</v>
      </c>
      <c r="H464" s="4">
        <v>14.5</v>
      </c>
      <c r="I464" s="1">
        <v>3</v>
      </c>
      <c r="J464" s="2">
        <v>7.379774999935762E-2</v>
      </c>
      <c r="K464" s="10">
        <v>386</v>
      </c>
      <c r="L464" s="2">
        <v>9.5739508092517467E-2</v>
      </c>
      <c r="M464" s="10">
        <f>VLOOKUP(B464,'Fam ranks'!$E$3:$H$35,4,0)</f>
        <v>19</v>
      </c>
      <c r="N464" s="2">
        <v>9.6779860908645696E-2</v>
      </c>
      <c r="O464" s="2">
        <v>9.6968653535598956E-2</v>
      </c>
      <c r="P464" s="2">
        <v>-1.2291454430814891E-3</v>
      </c>
      <c r="Q464" s="2">
        <v>-2.1752965466206586E-2</v>
      </c>
      <c r="R464" s="2">
        <v>-4.0004320857798814E-3</v>
      </c>
      <c r="S464" s="4">
        <v>-4.1254899804412055</v>
      </c>
      <c r="T464" s="10">
        <v>370</v>
      </c>
      <c r="U464" s="10">
        <v>5</v>
      </c>
      <c r="V464" s="10">
        <v>13</v>
      </c>
      <c r="W464" s="28" t="s">
        <v>11</v>
      </c>
      <c r="X464" s="12">
        <f>IF(M464&lt;=$X$1,1,0)</f>
        <v>0</v>
      </c>
      <c r="Y464" s="12">
        <f>IF(V464&lt;=Y$1,1,0)</f>
        <v>0</v>
      </c>
      <c r="Z464" s="12">
        <f>IF(U464&lt;=Z$1,1,0)</f>
        <v>0</v>
      </c>
      <c r="AA464" s="20">
        <f>IF(I464=1,0,IF(I464=2,1,1+$AA$1))</f>
        <v>1.2</v>
      </c>
      <c r="AB464" s="12">
        <f>IF(T464&lt;=AB$1,1,0)</f>
        <v>0</v>
      </c>
      <c r="AC464" s="20">
        <f>SUM(X464:AB464)</f>
        <v>1.2</v>
      </c>
    </row>
    <row r="465" spans="1:29" x14ac:dyDescent="0.25">
      <c r="A465" s="6" t="s">
        <v>23</v>
      </c>
      <c r="B465" s="6">
        <v>160222441</v>
      </c>
      <c r="C465" s="6" t="s">
        <v>11</v>
      </c>
      <c r="D465" s="6">
        <v>16001</v>
      </c>
      <c r="E465" s="6">
        <v>21</v>
      </c>
      <c r="F465" s="6">
        <v>3</v>
      </c>
      <c r="G465" s="4">
        <v>10</v>
      </c>
      <c r="H465" s="4">
        <v>9.899993896484375</v>
      </c>
      <c r="I465" s="1">
        <v>2</v>
      </c>
      <c r="J465" s="2">
        <v>2.9402999999774693E-2</v>
      </c>
      <c r="K465" s="10">
        <v>515</v>
      </c>
      <c r="L465" s="2">
        <v>9.5739508092517467E-2</v>
      </c>
      <c r="M465" s="10">
        <f>VLOOKUP(B465,'Fam ranks'!$E$3:$H$35,4,0)</f>
        <v>19</v>
      </c>
      <c r="N465" s="2">
        <v>9.6779860908645696E-2</v>
      </c>
      <c r="O465" s="2">
        <v>9.6968653535598956E-2</v>
      </c>
      <c r="P465" s="2">
        <v>-1.2291454430814891E-3</v>
      </c>
      <c r="Q465" s="2">
        <v>-6.6147715465789528E-2</v>
      </c>
      <c r="R465" s="2">
        <v>-1.0659644585717323E-2</v>
      </c>
      <c r="S465" s="4">
        <v>-10.992876766927544</v>
      </c>
      <c r="T465" s="10">
        <v>473</v>
      </c>
      <c r="U465" s="10">
        <v>6</v>
      </c>
      <c r="V465" s="10">
        <v>16</v>
      </c>
      <c r="W465" s="28" t="s">
        <v>11</v>
      </c>
      <c r="X465" s="12">
        <f>IF(M465&lt;=$X$1,1,0)</f>
        <v>0</v>
      </c>
      <c r="Y465" s="12">
        <f>IF(V465&lt;=Y$1,1,0)</f>
        <v>0</v>
      </c>
      <c r="Z465" s="12">
        <f>IF(U465&lt;=Z$1,1,0)</f>
        <v>0</v>
      </c>
      <c r="AA465" s="20">
        <f>IF(I465=1,0,IF(I465=2,1,1+$AA$1))</f>
        <v>1</v>
      </c>
      <c r="AB465" s="12">
        <f>IF(T465&lt;=AB$1,1,0)</f>
        <v>0</v>
      </c>
      <c r="AC465" s="20">
        <f>SUM(X465:AB465)</f>
        <v>1</v>
      </c>
    </row>
    <row r="466" spans="1:29" x14ac:dyDescent="0.25">
      <c r="A466" s="6" t="s">
        <v>48</v>
      </c>
      <c r="B466" s="6">
        <v>402951</v>
      </c>
      <c r="C466" s="6" t="s">
        <v>49</v>
      </c>
      <c r="D466" s="6">
        <v>4001</v>
      </c>
      <c r="E466" s="6">
        <v>22</v>
      </c>
      <c r="F466" s="6">
        <v>3</v>
      </c>
      <c r="G466" s="4">
        <v>13.199996948242188</v>
      </c>
      <c r="H466" s="4">
        <v>25.899993896484375</v>
      </c>
      <c r="I466" s="1">
        <v>3</v>
      </c>
      <c r="J466" s="2">
        <v>0.26564075999704073</v>
      </c>
      <c r="K466" s="10">
        <v>3</v>
      </c>
      <c r="L466" s="2">
        <v>9.6317615015039382E-2</v>
      </c>
      <c r="M466" s="10">
        <f>VLOOKUP(B466,'Fam ranks'!$E$3:$H$35,4,0)</f>
        <v>17</v>
      </c>
      <c r="N466" s="2">
        <v>0.10139847982670086</v>
      </c>
      <c r="O466" s="2">
        <v>9.6968653535598956E-2</v>
      </c>
      <c r="P466" s="2">
        <v>-6.5103852055957423E-4</v>
      </c>
      <c r="Q466" s="2">
        <v>0.16489331869089946</v>
      </c>
      <c r="R466" s="2">
        <v>2.4343374691299175E-2</v>
      </c>
      <c r="S466" s="4">
        <v>25.104375283876948</v>
      </c>
      <c r="T466" s="10">
        <v>16</v>
      </c>
      <c r="U466" s="10">
        <v>1</v>
      </c>
      <c r="V466" s="10">
        <v>1</v>
      </c>
      <c r="W466" s="28" t="s">
        <v>64</v>
      </c>
      <c r="X466" s="12">
        <f>IF(M466&lt;=$X$1,1,0)</f>
        <v>0</v>
      </c>
      <c r="Y466" s="12">
        <f>IF(V466&lt;=Y$1,1,0)</f>
        <v>1</v>
      </c>
      <c r="Z466" s="12">
        <f>IF(U466&lt;=Z$1,1,0)</f>
        <v>1</v>
      </c>
      <c r="AA466" s="20">
        <f>IF(I466=1,0,IF(I466=2,1,1+$AA$1))</f>
        <v>1.2</v>
      </c>
      <c r="AB466" s="12">
        <f>IF(T466&lt;=AB$1,1,0)</f>
        <v>1</v>
      </c>
      <c r="AC466" s="20">
        <f>SUM(X466:AB466)</f>
        <v>4.2</v>
      </c>
    </row>
    <row r="467" spans="1:29" x14ac:dyDescent="0.25">
      <c r="A467" s="6" t="s">
        <v>48</v>
      </c>
      <c r="B467" s="6">
        <v>402951</v>
      </c>
      <c r="C467" s="6" t="s">
        <v>49</v>
      </c>
      <c r="D467" s="6">
        <v>4001</v>
      </c>
      <c r="E467" s="6">
        <v>22</v>
      </c>
      <c r="F467" s="6">
        <v>4</v>
      </c>
      <c r="G467" s="4">
        <v>7.8999977111816406</v>
      </c>
      <c r="H467" s="4">
        <v>10.399993896484375</v>
      </c>
      <c r="I467" s="1">
        <v>2</v>
      </c>
      <c r="J467" s="2">
        <v>2.5633919999791033E-2</v>
      </c>
      <c r="K467" s="10">
        <v>519</v>
      </c>
      <c r="L467" s="2">
        <v>9.6317615015039382E-2</v>
      </c>
      <c r="M467" s="10">
        <f>VLOOKUP(B467,'Fam ranks'!$E$3:$H$35,4,0)</f>
        <v>17</v>
      </c>
      <c r="N467" s="2">
        <v>0.10139847982670086</v>
      </c>
      <c r="O467" s="2">
        <v>9.6968653535598956E-2</v>
      </c>
      <c r="P467" s="2">
        <v>-6.5103852055957423E-4</v>
      </c>
      <c r="Q467" s="2">
        <v>-7.5113521306350253E-2</v>
      </c>
      <c r="R467" s="2">
        <v>-1.1657651308288282E-2</v>
      </c>
      <c r="S467" s="4">
        <v>-12.022082274256336</v>
      </c>
      <c r="T467" s="10">
        <v>488</v>
      </c>
      <c r="U467" s="10">
        <v>2</v>
      </c>
      <c r="V467" s="10">
        <v>11</v>
      </c>
      <c r="W467" s="28" t="s">
        <v>11</v>
      </c>
      <c r="X467" s="12">
        <f>IF(M467&lt;=$X$1,1,0)</f>
        <v>0</v>
      </c>
      <c r="Y467" s="12">
        <f>IF(V467&lt;=Y$1,1,0)</f>
        <v>0</v>
      </c>
      <c r="Z467" s="12">
        <f>IF(U467&lt;=Z$1,1,0)</f>
        <v>1</v>
      </c>
      <c r="AA467" s="20">
        <f>IF(I467=1,0,IF(I467=2,1,1+$AA$1))</f>
        <v>1</v>
      </c>
      <c r="AB467" s="12">
        <f>IF(T467&lt;=AB$1,1,0)</f>
        <v>0</v>
      </c>
      <c r="AC467" s="20">
        <f>SUM(X467:AB467)</f>
        <v>2</v>
      </c>
    </row>
    <row r="468" spans="1:29" x14ac:dyDescent="0.25">
      <c r="A468" s="6" t="s">
        <v>48</v>
      </c>
      <c r="B468" s="6">
        <v>402951</v>
      </c>
      <c r="C468" s="6" t="s">
        <v>49</v>
      </c>
      <c r="D468" s="6">
        <v>4001</v>
      </c>
      <c r="E468" s="6">
        <v>22</v>
      </c>
      <c r="F468" s="6">
        <v>5</v>
      </c>
      <c r="G468" s="4">
        <v>2.5999984741210937</v>
      </c>
      <c r="H468" s="4">
        <v>1.8999996185302734</v>
      </c>
      <c r="I468" s="1">
        <v>2</v>
      </c>
      <c r="J468" s="2">
        <v>2.8157999999933736E-4</v>
      </c>
      <c r="K468" s="10">
        <v>565</v>
      </c>
      <c r="L468" s="2">
        <v>9.6317615015039382E-2</v>
      </c>
      <c r="M468" s="10">
        <f>VLOOKUP(B468,'Fam ranks'!$E$3:$H$35,4,0)</f>
        <v>17</v>
      </c>
      <c r="N468" s="2">
        <v>0.10139847982670086</v>
      </c>
      <c r="O468" s="2">
        <v>9.6968653535598956E-2</v>
      </c>
      <c r="P468" s="2">
        <v>-6.5103852055957423E-4</v>
      </c>
      <c r="Q468" s="2">
        <v>-0.10046586130614195</v>
      </c>
      <c r="R468" s="2">
        <v>-1.5460502308257035E-2</v>
      </c>
      <c r="S468" s="4">
        <v>-15.943814567437718</v>
      </c>
      <c r="T468" s="10">
        <v>520</v>
      </c>
      <c r="U468" s="10">
        <v>3</v>
      </c>
      <c r="V468" s="10">
        <v>12</v>
      </c>
      <c r="W468" s="28" t="s">
        <v>11</v>
      </c>
      <c r="X468" s="12">
        <f>IF(M468&lt;=$X$1,1,0)</f>
        <v>0</v>
      </c>
      <c r="Y468" s="12">
        <f>IF(V468&lt;=Y$1,1,0)</f>
        <v>0</v>
      </c>
      <c r="Z468" s="12">
        <f>IF(U468&lt;=Z$1,1,0)</f>
        <v>0</v>
      </c>
      <c r="AA468" s="20">
        <f>IF(I468=1,0,IF(I468=2,1,1+$AA$1))</f>
        <v>1</v>
      </c>
      <c r="AB468" s="12">
        <f>IF(T468&lt;=AB$1,1,0)</f>
        <v>0</v>
      </c>
      <c r="AC468" s="20">
        <f>SUM(X468:AB468)</f>
        <v>1</v>
      </c>
    </row>
    <row r="469" spans="1:29" x14ac:dyDescent="0.25">
      <c r="A469" s="6" t="s">
        <v>26</v>
      </c>
      <c r="B469" s="6">
        <v>1302261</v>
      </c>
      <c r="C469" s="6" t="s">
        <v>11</v>
      </c>
      <c r="D469" s="6">
        <v>13001</v>
      </c>
      <c r="E469" s="6">
        <v>22</v>
      </c>
      <c r="F469" s="6">
        <v>5</v>
      </c>
      <c r="G469" s="4">
        <v>13</v>
      </c>
      <c r="H469" s="4">
        <v>23.79998779296875</v>
      </c>
      <c r="I469" s="1">
        <v>3</v>
      </c>
      <c r="J469" s="2">
        <v>0.22091159999945376</v>
      </c>
      <c r="K469" s="10">
        <v>8</v>
      </c>
      <c r="L469" s="2">
        <v>9.5526115189124836E-2</v>
      </c>
      <c r="M469" s="10">
        <f>VLOOKUP(B469,'Fam ranks'!$E$3:$H$35,4,0)</f>
        <v>20</v>
      </c>
      <c r="N469" s="2">
        <v>0.10139847982670086</v>
      </c>
      <c r="O469" s="2">
        <v>9.6968653535598956E-2</v>
      </c>
      <c r="P469" s="2">
        <v>-1.4425383464741204E-3</v>
      </c>
      <c r="Q469" s="2">
        <v>0.120955658519227</v>
      </c>
      <c r="R469" s="2">
        <v>1.7277825769999578E-2</v>
      </c>
      <c r="S469" s="4">
        <v>17.817949553828313</v>
      </c>
      <c r="T469" s="10">
        <v>41</v>
      </c>
      <c r="U469" s="10">
        <v>1</v>
      </c>
      <c r="V469" s="10">
        <v>1</v>
      </c>
      <c r="W469" s="28" t="s">
        <v>64</v>
      </c>
      <c r="X469" s="12">
        <f>IF(M469&lt;=$X$1,1,0)</f>
        <v>0</v>
      </c>
      <c r="Y469" s="12">
        <f>IF(V469&lt;=Y$1,1,0)</f>
        <v>1</v>
      </c>
      <c r="Z469" s="12">
        <f>IF(U469&lt;=Z$1,1,0)</f>
        <v>1</v>
      </c>
      <c r="AA469" s="20">
        <f>IF(I469=1,0,IF(I469=2,1,1+$AA$1))</f>
        <v>1.2</v>
      </c>
      <c r="AB469" s="12">
        <f>IF(T469&lt;=AB$1,1,0)</f>
        <v>1</v>
      </c>
      <c r="AC469" s="20">
        <f>SUM(X469:AB469)</f>
        <v>4.2</v>
      </c>
    </row>
    <row r="470" spans="1:29" x14ac:dyDescent="0.25">
      <c r="A470" s="6" t="s">
        <v>26</v>
      </c>
      <c r="B470" s="6">
        <v>1302261</v>
      </c>
      <c r="C470" s="6" t="s">
        <v>11</v>
      </c>
      <c r="D470" s="6">
        <v>13001</v>
      </c>
      <c r="E470" s="6">
        <v>22</v>
      </c>
      <c r="F470" s="6">
        <v>1</v>
      </c>
      <c r="G470" s="4">
        <v>12.799995422363281</v>
      </c>
      <c r="H470" s="4">
        <v>19</v>
      </c>
      <c r="I470" s="1">
        <v>3</v>
      </c>
      <c r="J470" s="2">
        <v>0.13862399999925401</v>
      </c>
      <c r="K470" s="10">
        <v>98</v>
      </c>
      <c r="L470" s="2">
        <v>9.5526115189124836E-2</v>
      </c>
      <c r="M470" s="10">
        <f>VLOOKUP(B470,'Fam ranks'!$E$3:$H$35,4,0)</f>
        <v>20</v>
      </c>
      <c r="N470" s="2">
        <v>0.10139847982670086</v>
      </c>
      <c r="O470" s="2">
        <v>9.6968653535598956E-2</v>
      </c>
      <c r="P470" s="2">
        <v>-1.4425383464741204E-3</v>
      </c>
      <c r="Q470" s="2">
        <v>3.8668058519027271E-2</v>
      </c>
      <c r="R470" s="2">
        <v>4.9346857699696179E-3</v>
      </c>
      <c r="S470" s="4">
        <v>5.0889494594848683</v>
      </c>
      <c r="T470" s="10">
        <v>181</v>
      </c>
      <c r="U470" s="10">
        <v>2</v>
      </c>
      <c r="V470" s="10">
        <v>6</v>
      </c>
      <c r="W470" s="28" t="s">
        <v>67</v>
      </c>
      <c r="X470" s="12">
        <f>IF(M470&lt;=$X$1,1,0)</f>
        <v>0</v>
      </c>
      <c r="Y470" s="12">
        <f>IF(V470&lt;=Y$1,1,0)</f>
        <v>0</v>
      </c>
      <c r="Z470" s="12">
        <f>IF(U470&lt;=Z$1,1,0)</f>
        <v>1</v>
      </c>
      <c r="AA470" s="20">
        <f>IF(I470=1,0,IF(I470=2,1,1+$AA$1))</f>
        <v>1.2</v>
      </c>
      <c r="AB470" s="12">
        <f>IF(T470&lt;=AB$1,1,0)</f>
        <v>0</v>
      </c>
      <c r="AC470" s="20">
        <f>SUM(X470:AB470)</f>
        <v>2.2000000000000002</v>
      </c>
    </row>
    <row r="471" spans="1:29" x14ac:dyDescent="0.25">
      <c r="A471" s="6" t="s">
        <v>26</v>
      </c>
      <c r="B471" s="6">
        <v>1302261</v>
      </c>
      <c r="C471" s="6" t="s">
        <v>11</v>
      </c>
      <c r="D471" s="6">
        <v>13001</v>
      </c>
      <c r="E471" s="6">
        <v>22</v>
      </c>
      <c r="F471" s="6">
        <v>4</v>
      </c>
      <c r="G471" s="4">
        <v>9.899993896484375</v>
      </c>
      <c r="H471" s="4">
        <v>18.5</v>
      </c>
      <c r="I471" s="1">
        <v>1</v>
      </c>
      <c r="J471" s="2">
        <v>0.10164824999992561</v>
      </c>
      <c r="K471" s="10">
        <v>251</v>
      </c>
      <c r="L471" s="2">
        <v>9.5526115189124836E-2</v>
      </c>
      <c r="M471" s="10">
        <f>VLOOKUP(B471,'Fam ranks'!$E$3:$H$35,4,0)</f>
        <v>20</v>
      </c>
      <c r="N471" s="2">
        <v>0.10139847982670086</v>
      </c>
      <c r="O471" s="2">
        <v>9.6968653535598956E-2</v>
      </c>
      <c r="P471" s="2">
        <v>-1.4425383464741204E-3</v>
      </c>
      <c r="Q471" s="2">
        <v>1.6923085196988708E-3</v>
      </c>
      <c r="R471" s="2">
        <v>-6.116767299296417E-4</v>
      </c>
      <c r="S471" s="4">
        <v>-0.63079841539212878</v>
      </c>
      <c r="T471" s="10">
        <v>294</v>
      </c>
      <c r="U471" s="10">
        <v>3</v>
      </c>
      <c r="V471" s="10">
        <v>10</v>
      </c>
      <c r="W471" s="28" t="s">
        <v>11</v>
      </c>
      <c r="X471" s="12">
        <f>IF(M471&lt;=$X$1,1,0)</f>
        <v>0</v>
      </c>
      <c r="Y471" s="12">
        <f>IF(V471&lt;=Y$1,1,0)</f>
        <v>0</v>
      </c>
      <c r="Z471" s="12">
        <f>IF(U471&lt;=Z$1,1,0)</f>
        <v>0</v>
      </c>
      <c r="AA471" s="20">
        <f>IF(I471=1,0,IF(I471=2,1,1+$AA$1))</f>
        <v>0</v>
      </c>
      <c r="AB471" s="12">
        <f>IF(T471&lt;=AB$1,1,0)</f>
        <v>0</v>
      </c>
      <c r="AC471" s="20">
        <f>SUM(X471:AB471)</f>
        <v>0</v>
      </c>
    </row>
    <row r="472" spans="1:29" x14ac:dyDescent="0.25">
      <c r="A472" s="6" t="s">
        <v>26</v>
      </c>
      <c r="B472" s="6">
        <v>1302261</v>
      </c>
      <c r="C472" s="6" t="s">
        <v>11</v>
      </c>
      <c r="D472" s="6">
        <v>13001</v>
      </c>
      <c r="E472" s="6">
        <v>22</v>
      </c>
      <c r="F472" s="6">
        <v>3</v>
      </c>
      <c r="G472" s="4">
        <v>11.199996948242188</v>
      </c>
      <c r="H472" s="4">
        <v>14.199996948242187</v>
      </c>
      <c r="I472" s="1">
        <v>3</v>
      </c>
      <c r="J472" s="2">
        <v>6.7751039999166096E-2</v>
      </c>
      <c r="K472" s="10">
        <v>412</v>
      </c>
      <c r="L472" s="2">
        <v>9.5526115189124836E-2</v>
      </c>
      <c r="M472" s="10">
        <f>VLOOKUP(B472,'Fam ranks'!$E$3:$H$35,4,0)</f>
        <v>20</v>
      </c>
      <c r="N472" s="2">
        <v>0.10139847982670086</v>
      </c>
      <c r="O472" s="2">
        <v>9.6968653535598956E-2</v>
      </c>
      <c r="P472" s="2">
        <v>-1.4425383464741204E-3</v>
      </c>
      <c r="Q472" s="2">
        <v>-3.2204901481060658E-2</v>
      </c>
      <c r="R472" s="2">
        <v>-5.696258230043571E-3</v>
      </c>
      <c r="S472" s="4">
        <v>-5.87432950995073</v>
      </c>
      <c r="T472" s="10">
        <v>398</v>
      </c>
      <c r="U472" s="10">
        <v>4</v>
      </c>
      <c r="V472" s="10">
        <v>14</v>
      </c>
      <c r="W472" s="28" t="s">
        <v>11</v>
      </c>
      <c r="X472" s="12">
        <f>IF(M472&lt;=$X$1,1,0)</f>
        <v>0</v>
      </c>
      <c r="Y472" s="12">
        <f>IF(V472&lt;=Y$1,1,0)</f>
        <v>0</v>
      </c>
      <c r="Z472" s="12">
        <f>IF(U472&lt;=Z$1,1,0)</f>
        <v>0</v>
      </c>
      <c r="AA472" s="20">
        <f>IF(I472=1,0,IF(I472=2,1,1+$AA$1))</f>
        <v>1.2</v>
      </c>
      <c r="AB472" s="12">
        <f>IF(T472&lt;=AB$1,1,0)</f>
        <v>0</v>
      </c>
      <c r="AC472" s="20">
        <f>SUM(X472:AB472)</f>
        <v>1.2</v>
      </c>
    </row>
    <row r="473" spans="1:29" x14ac:dyDescent="0.25">
      <c r="A473" s="6" t="s">
        <v>26</v>
      </c>
      <c r="B473" s="6">
        <v>1302261</v>
      </c>
      <c r="C473" s="6" t="s">
        <v>11</v>
      </c>
      <c r="D473" s="6">
        <v>13001</v>
      </c>
      <c r="E473" s="6">
        <v>22</v>
      </c>
      <c r="F473" s="6">
        <v>6</v>
      </c>
      <c r="G473" s="4">
        <v>7.7999992370605469</v>
      </c>
      <c r="H473" s="4">
        <v>10.599998474121094</v>
      </c>
      <c r="I473" s="1">
        <v>1</v>
      </c>
      <c r="J473" s="2">
        <v>2.6292239999975209E-2</v>
      </c>
      <c r="K473" s="10">
        <v>518</v>
      </c>
      <c r="L473" s="2">
        <v>9.5526115189124836E-2</v>
      </c>
      <c r="M473" s="10">
        <f>VLOOKUP(B473,'Fam ranks'!$E$3:$H$35,4,0)</f>
        <v>20</v>
      </c>
      <c r="N473" s="2">
        <v>0.10139847982670086</v>
      </c>
      <c r="O473" s="2">
        <v>9.6968653535598956E-2</v>
      </c>
      <c r="P473" s="2">
        <v>-1.4425383464741204E-3</v>
      </c>
      <c r="Q473" s="2">
        <v>-7.3663701480251545E-2</v>
      </c>
      <c r="R473" s="2">
        <v>-1.1915078229922204E-2</v>
      </c>
      <c r="S473" s="4">
        <v>-12.287556643805477</v>
      </c>
      <c r="T473" s="10">
        <v>490</v>
      </c>
      <c r="U473" s="10">
        <v>5</v>
      </c>
      <c r="V473" s="10">
        <v>19</v>
      </c>
      <c r="W473" s="28" t="s">
        <v>11</v>
      </c>
      <c r="X473" s="12">
        <f>IF(M473&lt;=$X$1,1,0)</f>
        <v>0</v>
      </c>
      <c r="Y473" s="12">
        <f>IF(V473&lt;=Y$1,1,0)</f>
        <v>0</v>
      </c>
      <c r="Z473" s="12">
        <f>IF(U473&lt;=Z$1,1,0)</f>
        <v>0</v>
      </c>
      <c r="AA473" s="20">
        <f>IF(I473=1,0,IF(I473=2,1,1+$AA$1))</f>
        <v>0</v>
      </c>
      <c r="AB473" s="12">
        <f>IF(T473&lt;=AB$1,1,0)</f>
        <v>0</v>
      </c>
      <c r="AC473" s="20">
        <f>SUM(X473:AB473)</f>
        <v>0</v>
      </c>
    </row>
    <row r="474" spans="1:29" x14ac:dyDescent="0.25">
      <c r="A474" s="6" t="s">
        <v>26</v>
      </c>
      <c r="B474" s="6">
        <v>1302261</v>
      </c>
      <c r="C474" s="6" t="s">
        <v>11</v>
      </c>
      <c r="D474" s="6">
        <v>13001</v>
      </c>
      <c r="E474" s="6">
        <v>22</v>
      </c>
      <c r="F474" s="6">
        <v>2</v>
      </c>
      <c r="G474" s="4">
        <v>8.2999954223632812</v>
      </c>
      <c r="H474" s="4">
        <v>8.7999954223632812</v>
      </c>
      <c r="I474" s="1">
        <v>3</v>
      </c>
      <c r="J474" s="2">
        <v>1.9282559999965088E-2</v>
      </c>
      <c r="K474" s="10">
        <v>530</v>
      </c>
      <c r="L474" s="2">
        <v>9.5526115189124836E-2</v>
      </c>
      <c r="M474" s="10">
        <f>VLOOKUP(B474,'Fam ranks'!$E$3:$H$35,4,0)</f>
        <v>20</v>
      </c>
      <c r="N474" s="2">
        <v>0.10139847982670086</v>
      </c>
      <c r="O474" s="2">
        <v>9.6968653535598956E-2</v>
      </c>
      <c r="P474" s="2">
        <v>-1.4425383464741204E-3</v>
      </c>
      <c r="Q474" s="2">
        <v>-8.0673381480261666E-2</v>
      </c>
      <c r="R474" s="2">
        <v>-1.2966530229923723E-2</v>
      </c>
      <c r="S474" s="4">
        <v>-13.3718781865559</v>
      </c>
      <c r="T474" s="10">
        <v>500</v>
      </c>
      <c r="U474" s="10">
        <v>6</v>
      </c>
      <c r="V474" s="10">
        <v>21</v>
      </c>
      <c r="W474" s="28" t="s">
        <v>11</v>
      </c>
      <c r="X474" s="12">
        <f>IF(M474&lt;=$X$1,1,0)</f>
        <v>0</v>
      </c>
      <c r="Y474" s="12">
        <f>IF(V474&lt;=Y$1,1,0)</f>
        <v>0</v>
      </c>
      <c r="Z474" s="12">
        <f>IF(U474&lt;=Z$1,1,0)</f>
        <v>0</v>
      </c>
      <c r="AA474" s="20">
        <f>IF(I474=1,0,IF(I474=2,1,1+$AA$1))</f>
        <v>1.2</v>
      </c>
      <c r="AB474" s="12">
        <f>IF(T474&lt;=AB$1,1,0)</f>
        <v>0</v>
      </c>
      <c r="AC474" s="20">
        <f>SUM(X474:AB474)</f>
        <v>1.2</v>
      </c>
    </row>
    <row r="475" spans="1:29" x14ac:dyDescent="0.25">
      <c r="A475" s="6" t="s">
        <v>10</v>
      </c>
      <c r="B475" s="6">
        <v>1302701</v>
      </c>
      <c r="C475" s="6" t="s">
        <v>11</v>
      </c>
      <c r="D475" s="6">
        <v>13001</v>
      </c>
      <c r="E475" s="6">
        <v>22</v>
      </c>
      <c r="F475" s="6">
        <v>4</v>
      </c>
      <c r="G475" s="4">
        <v>10.399993896484375</v>
      </c>
      <c r="H475" s="4">
        <v>16.399993896484375</v>
      </c>
      <c r="I475" s="1">
        <v>3</v>
      </c>
      <c r="J475" s="2">
        <v>8.3915519999209209E-2</v>
      </c>
      <c r="K475" s="10">
        <v>339</v>
      </c>
      <c r="L475" s="2">
        <v>7.5520470880098514E-2</v>
      </c>
      <c r="M475" s="10">
        <f>VLOOKUP(B475,'Fam ranks'!$E$3:$H$35,4,0)</f>
        <v>29</v>
      </c>
      <c r="N475" s="2">
        <v>0.10139847982670086</v>
      </c>
      <c r="O475" s="2">
        <v>9.6968653535598956E-2</v>
      </c>
      <c r="P475" s="2">
        <v>-2.1448182655500442E-2</v>
      </c>
      <c r="Q475" s="2">
        <v>3.9652228280087909E-3</v>
      </c>
      <c r="R475" s="2">
        <v>-1.2274126169098946E-2</v>
      </c>
      <c r="S475" s="4">
        <v>-12.657828815363402</v>
      </c>
      <c r="T475" s="10">
        <v>494</v>
      </c>
      <c r="U475" s="10">
        <v>1</v>
      </c>
      <c r="V475" s="10">
        <v>5</v>
      </c>
      <c r="W475" s="28" t="s">
        <v>11</v>
      </c>
      <c r="X475" s="12">
        <f>IF(M475&lt;=$X$1,1,0)</f>
        <v>0</v>
      </c>
      <c r="Y475" s="12">
        <f>IF(V475&lt;=Y$1,1,0)</f>
        <v>1</v>
      </c>
      <c r="Z475" s="12">
        <f>IF(U475&lt;=Z$1,1,0)</f>
        <v>1</v>
      </c>
      <c r="AA475" s="20">
        <f>IF(I475=1,0,IF(I475=2,1,1+$AA$1))</f>
        <v>1.2</v>
      </c>
      <c r="AB475" s="12">
        <f>IF(T475&lt;=AB$1,1,0)</f>
        <v>0</v>
      </c>
      <c r="AC475" s="20">
        <f>SUM(X475:AB475)</f>
        <v>3.2</v>
      </c>
    </row>
    <row r="476" spans="1:29" x14ac:dyDescent="0.25">
      <c r="A476" s="6" t="s">
        <v>10</v>
      </c>
      <c r="B476" s="6">
        <v>1302701</v>
      </c>
      <c r="C476" s="6" t="s">
        <v>11</v>
      </c>
      <c r="D476" s="6">
        <v>13001</v>
      </c>
      <c r="E476" s="6">
        <v>22</v>
      </c>
      <c r="F476" s="6">
        <v>6</v>
      </c>
      <c r="G476" s="4">
        <v>10</v>
      </c>
      <c r="H476" s="4">
        <v>7.1999969482421875</v>
      </c>
      <c r="I476" s="1">
        <v>3</v>
      </c>
      <c r="J476" s="2">
        <v>1.5551999999956934E-2</v>
      </c>
      <c r="K476" s="10">
        <v>537</v>
      </c>
      <c r="L476" s="2">
        <v>7.5520470880098514E-2</v>
      </c>
      <c r="M476" s="10">
        <f>VLOOKUP(B476,'Fam ranks'!$E$3:$H$35,4,0)</f>
        <v>29</v>
      </c>
      <c r="N476" s="2">
        <v>0.10139847982670086</v>
      </c>
      <c r="O476" s="2">
        <v>9.6968653535598956E-2</v>
      </c>
      <c r="P476" s="2">
        <v>-2.1448182655500442E-2</v>
      </c>
      <c r="Q476" s="2">
        <v>-6.4398297171243471E-2</v>
      </c>
      <c r="R476" s="2">
        <v>-2.2528654168986785E-2</v>
      </c>
      <c r="S476" s="4">
        <v>-23.232924607657985</v>
      </c>
      <c r="T476" s="10">
        <v>542</v>
      </c>
      <c r="U476" s="10">
        <v>2</v>
      </c>
      <c r="V476" s="10">
        <v>11</v>
      </c>
      <c r="W476" s="28" t="s">
        <v>11</v>
      </c>
      <c r="X476" s="12">
        <f>IF(M476&lt;=$X$1,1,0)</f>
        <v>0</v>
      </c>
      <c r="Y476" s="12">
        <f>IF(V476&lt;=Y$1,1,0)</f>
        <v>0</v>
      </c>
      <c r="Z476" s="12">
        <f>IF(U476&lt;=Z$1,1,0)</f>
        <v>1</v>
      </c>
      <c r="AA476" s="20">
        <f>IF(I476=1,0,IF(I476=2,1,1+$AA$1))</f>
        <v>1.2</v>
      </c>
      <c r="AB476" s="12">
        <f>IF(T476&lt;=AB$1,1,0)</f>
        <v>0</v>
      </c>
      <c r="AC476" s="20">
        <f>SUM(X476:AB476)</f>
        <v>2.2000000000000002</v>
      </c>
    </row>
    <row r="477" spans="1:29" x14ac:dyDescent="0.25">
      <c r="A477" s="6" t="s">
        <v>32</v>
      </c>
      <c r="B477" s="6">
        <v>4021351</v>
      </c>
      <c r="C477" s="6" t="s">
        <v>11</v>
      </c>
      <c r="D477" s="6">
        <v>4001</v>
      </c>
      <c r="E477" s="6">
        <v>22</v>
      </c>
      <c r="F477" s="6">
        <v>4</v>
      </c>
      <c r="G477" s="4">
        <v>11.5</v>
      </c>
      <c r="H477" s="4">
        <v>21.29998779296875</v>
      </c>
      <c r="I477" s="1">
        <v>1</v>
      </c>
      <c r="J477" s="2">
        <v>0.15652304999821354</v>
      </c>
      <c r="K477" s="10">
        <v>63</v>
      </c>
      <c r="L477" s="2">
        <v>9.9058132742342403E-2</v>
      </c>
      <c r="M477" s="10">
        <f>VLOOKUP(B477,'Fam ranks'!$E$3:$H$35,4,0)</f>
        <v>14</v>
      </c>
      <c r="N477" s="2">
        <v>0.10139847982670086</v>
      </c>
      <c r="O477" s="2">
        <v>9.6968653535598956E-2</v>
      </c>
      <c r="P477" s="2">
        <v>2.089479206743447E-3</v>
      </c>
      <c r="Q477" s="2">
        <v>5.303509096476923E-2</v>
      </c>
      <c r="R477" s="2">
        <v>9.2089511687614527E-3</v>
      </c>
      <c r="S477" s="4">
        <v>9.4968330826421958</v>
      </c>
      <c r="T477" s="10">
        <v>131</v>
      </c>
      <c r="U477" s="10">
        <v>1</v>
      </c>
      <c r="V477" s="10">
        <v>3</v>
      </c>
      <c r="W477" s="28" t="s">
        <v>66</v>
      </c>
      <c r="X477" s="12">
        <f>IF(M477&lt;=$X$1,1,0)</f>
        <v>0</v>
      </c>
      <c r="Y477" s="12">
        <f>IF(V477&lt;=Y$1,1,0)</f>
        <v>1</v>
      </c>
      <c r="Z477" s="12">
        <f>IF(U477&lt;=Z$1,1,0)</f>
        <v>1</v>
      </c>
      <c r="AA477" s="20">
        <f>IF(I477=1,0,IF(I477=2,1,1+$AA$1))</f>
        <v>0</v>
      </c>
      <c r="AB477" s="12">
        <f>IF(T477&lt;=AB$1,1,0)</f>
        <v>0</v>
      </c>
      <c r="AC477" s="20">
        <f>SUM(X477:AB477)</f>
        <v>2</v>
      </c>
    </row>
    <row r="478" spans="1:29" x14ac:dyDescent="0.25">
      <c r="A478" s="6" t="s">
        <v>32</v>
      </c>
      <c r="B478" s="6">
        <v>4021351</v>
      </c>
      <c r="C478" s="6" t="s">
        <v>11</v>
      </c>
      <c r="D478" s="6">
        <v>4001</v>
      </c>
      <c r="E478" s="6">
        <v>22</v>
      </c>
      <c r="F478" s="6">
        <v>1</v>
      </c>
      <c r="G478" s="4">
        <v>11.299995422363281</v>
      </c>
      <c r="H478" s="4">
        <v>20.79998779296875</v>
      </c>
      <c r="I478" s="1">
        <v>3</v>
      </c>
      <c r="J478" s="2">
        <v>0.1466649599988159</v>
      </c>
      <c r="K478" s="10">
        <v>81</v>
      </c>
      <c r="L478" s="2">
        <v>9.9058132742342403E-2</v>
      </c>
      <c r="M478" s="10">
        <f>VLOOKUP(B478,'Fam ranks'!$E$3:$H$35,4,0)</f>
        <v>14</v>
      </c>
      <c r="N478" s="2">
        <v>0.10139847982670086</v>
      </c>
      <c r="O478" s="2">
        <v>9.6968653535598956E-2</v>
      </c>
      <c r="P478" s="2">
        <v>2.089479206743447E-3</v>
      </c>
      <c r="Q478" s="2">
        <v>4.3177000965371595E-2</v>
      </c>
      <c r="R478" s="2">
        <v>7.7302376688518065E-3</v>
      </c>
      <c r="S478" s="4">
        <v>7.9718933768776061</v>
      </c>
      <c r="T478" s="10">
        <v>149</v>
      </c>
      <c r="U478" s="10">
        <v>2</v>
      </c>
      <c r="V478" s="10">
        <v>5</v>
      </c>
      <c r="W478" s="28" t="s">
        <v>66</v>
      </c>
      <c r="X478" s="12">
        <f>IF(M478&lt;=$X$1,1,0)</f>
        <v>0</v>
      </c>
      <c r="Y478" s="12">
        <f>IF(V478&lt;=Y$1,1,0)</f>
        <v>1</v>
      </c>
      <c r="Z478" s="12">
        <f>IF(U478&lt;=Z$1,1,0)</f>
        <v>1</v>
      </c>
      <c r="AA478" s="20">
        <f>IF(I478=1,0,IF(I478=2,1,1+$AA$1))</f>
        <v>1.2</v>
      </c>
      <c r="AB478" s="12">
        <f>IF(T478&lt;=AB$1,1,0)</f>
        <v>0</v>
      </c>
      <c r="AC478" s="20">
        <f>SUM(X478:AB478)</f>
        <v>3.2</v>
      </c>
    </row>
    <row r="479" spans="1:29" x14ac:dyDescent="0.25">
      <c r="A479" s="6" t="s">
        <v>32</v>
      </c>
      <c r="B479" s="6">
        <v>4021351</v>
      </c>
      <c r="C479" s="6" t="s">
        <v>11</v>
      </c>
      <c r="D479" s="6">
        <v>4001</v>
      </c>
      <c r="E479" s="6">
        <v>22</v>
      </c>
      <c r="F479" s="6">
        <v>2</v>
      </c>
      <c r="G479" s="4">
        <v>11</v>
      </c>
      <c r="H479" s="4">
        <v>18.699996948242188</v>
      </c>
      <c r="I479" s="1">
        <v>1</v>
      </c>
      <c r="J479" s="2">
        <v>0.11539769999944838</v>
      </c>
      <c r="K479" s="10">
        <v>189</v>
      </c>
      <c r="L479" s="2">
        <v>9.9058132742342403E-2</v>
      </c>
      <c r="M479" s="10">
        <f>VLOOKUP(B479,'Fam ranks'!$E$3:$H$35,4,0)</f>
        <v>14</v>
      </c>
      <c r="N479" s="2">
        <v>0.10139847982670086</v>
      </c>
      <c r="O479" s="2">
        <v>9.6968653535598956E-2</v>
      </c>
      <c r="P479" s="2">
        <v>2.089479206743447E-3</v>
      </c>
      <c r="Q479" s="2">
        <v>1.190974096600407E-2</v>
      </c>
      <c r="R479" s="2">
        <v>3.0401486689466788E-3</v>
      </c>
      <c r="S479" s="4">
        <v>3.1351870507623221</v>
      </c>
      <c r="T479" s="10">
        <v>209</v>
      </c>
      <c r="U479" s="10">
        <v>3</v>
      </c>
      <c r="V479" s="10">
        <v>7</v>
      </c>
      <c r="W479" s="28" t="s">
        <v>11</v>
      </c>
      <c r="X479" s="12">
        <f>IF(M479&lt;=$X$1,1,0)</f>
        <v>0</v>
      </c>
      <c r="Y479" s="12">
        <f>IF(V479&lt;=Y$1,1,0)</f>
        <v>0</v>
      </c>
      <c r="Z479" s="12">
        <f>IF(U479&lt;=Z$1,1,0)</f>
        <v>0</v>
      </c>
      <c r="AA479" s="20">
        <f>IF(I479=1,0,IF(I479=2,1,1+$AA$1))</f>
        <v>0</v>
      </c>
      <c r="AB479" s="12">
        <f>IF(T479&lt;=AB$1,1,0)</f>
        <v>0</v>
      </c>
      <c r="AC479" s="20">
        <f>SUM(X479:AB479)</f>
        <v>0</v>
      </c>
    </row>
    <row r="480" spans="1:29" x14ac:dyDescent="0.25">
      <c r="A480" s="6" t="s">
        <v>32</v>
      </c>
      <c r="B480" s="6">
        <v>4021351</v>
      </c>
      <c r="C480" s="6" t="s">
        <v>11</v>
      </c>
      <c r="D480" s="6">
        <v>4001</v>
      </c>
      <c r="E480" s="6">
        <v>22</v>
      </c>
      <c r="F480" s="6">
        <v>3</v>
      </c>
      <c r="G480" s="4">
        <v>10</v>
      </c>
      <c r="H480" s="4">
        <v>18.29998779296875</v>
      </c>
      <c r="I480" s="1">
        <v>1</v>
      </c>
      <c r="J480" s="2">
        <v>0.10046699999929842</v>
      </c>
      <c r="K480" s="10">
        <v>262</v>
      </c>
      <c r="L480" s="2">
        <v>9.9058132742342403E-2</v>
      </c>
      <c r="M480" s="10">
        <f>VLOOKUP(B480,'Fam ranks'!$E$3:$H$35,4,0)</f>
        <v>14</v>
      </c>
      <c r="N480" s="2">
        <v>0.10139847982670086</v>
      </c>
      <c r="O480" s="2">
        <v>9.6968653535598956E-2</v>
      </c>
      <c r="P480" s="2">
        <v>2.089479206743447E-3</v>
      </c>
      <c r="Q480" s="2">
        <v>-3.0209590341458842E-3</v>
      </c>
      <c r="R480" s="2">
        <v>8.0054366892418549E-4</v>
      </c>
      <c r="S480" s="4">
        <v>0.82556954204823652</v>
      </c>
      <c r="T480" s="10">
        <v>261</v>
      </c>
      <c r="U480" s="10">
        <v>4</v>
      </c>
      <c r="V480" s="10">
        <v>11</v>
      </c>
      <c r="W480" s="28" t="s">
        <v>11</v>
      </c>
      <c r="X480" s="12">
        <f>IF(M480&lt;=$X$1,1,0)</f>
        <v>0</v>
      </c>
      <c r="Y480" s="12">
        <f>IF(V480&lt;=Y$1,1,0)</f>
        <v>0</v>
      </c>
      <c r="Z480" s="12">
        <f>IF(U480&lt;=Z$1,1,0)</f>
        <v>0</v>
      </c>
      <c r="AA480" s="20">
        <f>IF(I480=1,0,IF(I480=2,1,1+$AA$1))</f>
        <v>0</v>
      </c>
      <c r="AB480" s="12">
        <f>IF(T480&lt;=AB$1,1,0)</f>
        <v>0</v>
      </c>
      <c r="AC480" s="20">
        <f>SUM(X480:AB480)</f>
        <v>0</v>
      </c>
    </row>
    <row r="481" spans="1:29" x14ac:dyDescent="0.25">
      <c r="A481" s="6" t="s">
        <v>32</v>
      </c>
      <c r="B481" s="6">
        <v>4021351</v>
      </c>
      <c r="C481" s="6" t="s">
        <v>11</v>
      </c>
      <c r="D481" s="6">
        <v>4001</v>
      </c>
      <c r="E481" s="6">
        <v>22</v>
      </c>
      <c r="F481" s="6">
        <v>5</v>
      </c>
      <c r="G481" s="4">
        <v>3.5</v>
      </c>
      <c r="H481" s="4">
        <v>6.5999984741210938</v>
      </c>
      <c r="I481" s="1">
        <v>1</v>
      </c>
      <c r="J481" s="2">
        <v>4.5737999999460044E-3</v>
      </c>
      <c r="K481" s="10">
        <v>554</v>
      </c>
      <c r="L481" s="2">
        <v>9.9058132742342403E-2</v>
      </c>
      <c r="M481" s="10">
        <f>VLOOKUP(B481,'Fam ranks'!$E$3:$H$35,4,0)</f>
        <v>14</v>
      </c>
      <c r="N481" s="2">
        <v>0.10139847982670086</v>
      </c>
      <c r="O481" s="2">
        <v>9.6968653535598956E-2</v>
      </c>
      <c r="P481" s="2">
        <v>2.089479206743447E-3</v>
      </c>
      <c r="Q481" s="2">
        <v>-9.8914159033498303E-2</v>
      </c>
      <c r="R481" s="2">
        <v>-1.3583436330978676E-2</v>
      </c>
      <c r="S481" s="4">
        <v>-14.008069448950272</v>
      </c>
      <c r="T481" s="10">
        <v>505</v>
      </c>
      <c r="U481" s="10">
        <v>5</v>
      </c>
      <c r="V481" s="10">
        <v>23</v>
      </c>
      <c r="W481" s="28" t="s">
        <v>11</v>
      </c>
      <c r="X481" s="12">
        <f>IF(M481&lt;=$X$1,1,0)</f>
        <v>0</v>
      </c>
      <c r="Y481" s="12">
        <f>IF(V481&lt;=Y$1,1,0)</f>
        <v>0</v>
      </c>
      <c r="Z481" s="12">
        <f>IF(U481&lt;=Z$1,1,0)</f>
        <v>0</v>
      </c>
      <c r="AA481" s="20">
        <f>IF(I481=1,0,IF(I481=2,1,1+$AA$1))</f>
        <v>0</v>
      </c>
      <c r="AB481" s="12">
        <f>IF(T481&lt;=AB$1,1,0)</f>
        <v>0</v>
      </c>
      <c r="AC481" s="20">
        <f>SUM(X481:AB481)</f>
        <v>0</v>
      </c>
    </row>
    <row r="482" spans="1:29" x14ac:dyDescent="0.25">
      <c r="A482" s="6" t="s">
        <v>42</v>
      </c>
      <c r="B482" s="6">
        <v>13021051</v>
      </c>
      <c r="C482" s="6" t="s">
        <v>11</v>
      </c>
      <c r="D482" s="6">
        <v>13001</v>
      </c>
      <c r="E482" s="6">
        <v>22</v>
      </c>
      <c r="F482" s="6">
        <v>4</v>
      </c>
      <c r="G482" s="4">
        <v>14.199996948242187</v>
      </c>
      <c r="H482" s="4">
        <v>24.099990844726563</v>
      </c>
      <c r="I482" s="1">
        <v>2</v>
      </c>
      <c r="J482" s="2">
        <v>0.24742505999893183</v>
      </c>
      <c r="K482" s="10">
        <v>5</v>
      </c>
      <c r="L482" s="2">
        <v>9.6586076755536043E-2</v>
      </c>
      <c r="M482" s="10">
        <f>VLOOKUP(B482,'Fam ranks'!$E$3:$H$35,4,0)</f>
        <v>16</v>
      </c>
      <c r="N482" s="2">
        <v>0.10139847982670086</v>
      </c>
      <c r="O482" s="2">
        <v>9.6968653535598956E-2</v>
      </c>
      <c r="P482" s="2">
        <v>-3.8257678006291262E-4</v>
      </c>
      <c r="Q482" s="2">
        <v>0.1464091569522939</v>
      </c>
      <c r="R482" s="2">
        <v>2.1731827474806339E-2</v>
      </c>
      <c r="S482" s="4">
        <v>22.411188237060742</v>
      </c>
      <c r="T482" s="10">
        <v>22</v>
      </c>
      <c r="U482" s="10">
        <v>1</v>
      </c>
      <c r="V482" s="10">
        <v>1</v>
      </c>
      <c r="W482" s="28" t="s">
        <v>64</v>
      </c>
      <c r="X482" s="12">
        <f>IF(M482&lt;=$X$1,1,0)</f>
        <v>0</v>
      </c>
      <c r="Y482" s="12">
        <f>IF(V482&lt;=Y$1,1,0)</f>
        <v>1</v>
      </c>
      <c r="Z482" s="12">
        <f>IF(U482&lt;=Z$1,1,0)</f>
        <v>1</v>
      </c>
      <c r="AA482" s="20">
        <f>IF(I482=1,0,IF(I482=2,1,1+$AA$1))</f>
        <v>1</v>
      </c>
      <c r="AB482" s="12">
        <f>IF(T482&lt;=AB$1,1,0)</f>
        <v>1</v>
      </c>
      <c r="AC482" s="20">
        <f>SUM(X482:AB482)</f>
        <v>4</v>
      </c>
    </row>
    <row r="483" spans="1:29" x14ac:dyDescent="0.25">
      <c r="A483" s="6" t="s">
        <v>42</v>
      </c>
      <c r="B483" s="6">
        <v>13021051</v>
      </c>
      <c r="C483" s="6" t="s">
        <v>11</v>
      </c>
      <c r="D483" s="6">
        <v>13001</v>
      </c>
      <c r="E483" s="6">
        <v>22</v>
      </c>
      <c r="F483" s="6">
        <v>3</v>
      </c>
      <c r="G483" s="4">
        <v>14</v>
      </c>
      <c r="H483" s="4">
        <v>21</v>
      </c>
      <c r="I483" s="1">
        <v>3</v>
      </c>
      <c r="J483" s="2">
        <v>0.18521999999938998</v>
      </c>
      <c r="K483" s="10">
        <v>25</v>
      </c>
      <c r="L483" s="2">
        <v>9.6586076755536043E-2</v>
      </c>
      <c r="M483" s="10">
        <f>VLOOKUP(B483,'Fam ranks'!$E$3:$H$35,4,0)</f>
        <v>16</v>
      </c>
      <c r="N483" s="2">
        <v>0.10139847982670086</v>
      </c>
      <c r="O483" s="2">
        <v>9.6968653535598956E-2</v>
      </c>
      <c r="P483" s="2">
        <v>-3.8257678006291262E-4</v>
      </c>
      <c r="Q483" s="2">
        <v>8.4204096952752036E-2</v>
      </c>
      <c r="R483" s="2">
        <v>1.2401068474875057E-2</v>
      </c>
      <c r="S483" s="4">
        <v>12.788739476847947</v>
      </c>
      <c r="T483" s="10">
        <v>87</v>
      </c>
      <c r="U483" s="10">
        <v>2</v>
      </c>
      <c r="V483" s="10">
        <v>2</v>
      </c>
      <c r="W483" s="28" t="s">
        <v>65</v>
      </c>
      <c r="X483" s="12">
        <f>IF(M483&lt;=$X$1,1,0)</f>
        <v>0</v>
      </c>
      <c r="Y483" s="12">
        <f>IF(V483&lt;=Y$1,1,0)</f>
        <v>1</v>
      </c>
      <c r="Z483" s="12">
        <f>IF(U483&lt;=Z$1,1,0)</f>
        <v>1</v>
      </c>
      <c r="AA483" s="20">
        <f>IF(I483=1,0,IF(I483=2,1,1+$AA$1))</f>
        <v>1.2</v>
      </c>
      <c r="AB483" s="12">
        <f>IF(T483&lt;=AB$1,1,0)</f>
        <v>1</v>
      </c>
      <c r="AC483" s="20">
        <f>SUM(X483:AB483)</f>
        <v>4.2</v>
      </c>
    </row>
    <row r="484" spans="1:29" x14ac:dyDescent="0.25">
      <c r="A484" s="6" t="s">
        <v>42</v>
      </c>
      <c r="B484" s="6">
        <v>13021051</v>
      </c>
      <c r="C484" s="6" t="s">
        <v>11</v>
      </c>
      <c r="D484" s="6">
        <v>13001</v>
      </c>
      <c r="E484" s="6">
        <v>22</v>
      </c>
      <c r="F484" s="6">
        <v>6</v>
      </c>
      <c r="G484" s="4">
        <v>13.299995422363281</v>
      </c>
      <c r="H484" s="4">
        <v>20.899993896484375</v>
      </c>
      <c r="I484" s="1">
        <v>3</v>
      </c>
      <c r="J484" s="2">
        <v>0.17428718999872217</v>
      </c>
      <c r="K484" s="10">
        <v>37</v>
      </c>
      <c r="L484" s="2">
        <v>9.6586076755536043E-2</v>
      </c>
      <c r="M484" s="10">
        <f>VLOOKUP(B484,'Fam ranks'!$E$3:$H$35,4,0)</f>
        <v>16</v>
      </c>
      <c r="N484" s="2">
        <v>0.10139847982670086</v>
      </c>
      <c r="O484" s="2">
        <v>9.6968653535598956E-2</v>
      </c>
      <c r="P484" s="2">
        <v>-3.8257678006291262E-4</v>
      </c>
      <c r="Q484" s="2">
        <v>7.3271286952084222E-2</v>
      </c>
      <c r="R484" s="2">
        <v>1.0761146974774885E-2</v>
      </c>
      <c r="S484" s="4">
        <v>11.097552231994509</v>
      </c>
      <c r="T484" s="10">
        <v>110</v>
      </c>
      <c r="U484" s="10">
        <v>3</v>
      </c>
      <c r="V484" s="10">
        <v>3</v>
      </c>
      <c r="W484" s="28" t="s">
        <v>66</v>
      </c>
      <c r="X484" s="12">
        <f>IF(M484&lt;=$X$1,1,0)</f>
        <v>0</v>
      </c>
      <c r="Y484" s="12">
        <f>IF(V484&lt;=Y$1,1,0)</f>
        <v>1</v>
      </c>
      <c r="Z484" s="12">
        <f>IF(U484&lt;=Z$1,1,0)</f>
        <v>0</v>
      </c>
      <c r="AA484" s="20">
        <f>IF(I484=1,0,IF(I484=2,1,1+$AA$1))</f>
        <v>1.2</v>
      </c>
      <c r="AB484" s="12">
        <f>IF(T484&lt;=AB$1,1,0)</f>
        <v>0</v>
      </c>
      <c r="AC484" s="20">
        <f>SUM(X484:AB484)</f>
        <v>2.2000000000000002</v>
      </c>
    </row>
    <row r="485" spans="1:29" x14ac:dyDescent="0.25">
      <c r="A485" s="6" t="s">
        <v>42</v>
      </c>
      <c r="B485" s="6">
        <v>13021051</v>
      </c>
      <c r="C485" s="6" t="s">
        <v>11</v>
      </c>
      <c r="D485" s="6">
        <v>13001</v>
      </c>
      <c r="E485" s="6">
        <v>22</v>
      </c>
      <c r="F485" s="6">
        <v>2</v>
      </c>
      <c r="G485" s="4">
        <v>12.399993896484375</v>
      </c>
      <c r="H485" s="4">
        <v>16.5</v>
      </c>
      <c r="I485" s="1">
        <v>3</v>
      </c>
      <c r="J485" s="2">
        <v>0.10127699999975448</v>
      </c>
      <c r="K485" s="10">
        <v>255</v>
      </c>
      <c r="L485" s="2">
        <v>9.6586076755536043E-2</v>
      </c>
      <c r="M485" s="10">
        <f>VLOOKUP(B485,'Fam ranks'!$E$3:$H$35,4,0)</f>
        <v>16</v>
      </c>
      <c r="N485" s="2">
        <v>0.10139847982670086</v>
      </c>
      <c r="O485" s="2">
        <v>9.6968653535598956E-2</v>
      </c>
      <c r="P485" s="2">
        <v>-3.8257678006291262E-4</v>
      </c>
      <c r="Q485" s="2">
        <v>2.6109695311653247E-4</v>
      </c>
      <c r="R485" s="2">
        <v>-1.9038152507026769E-4</v>
      </c>
      <c r="S485" s="4">
        <v>-0.19633306035375153</v>
      </c>
      <c r="T485" s="10">
        <v>284</v>
      </c>
      <c r="U485" s="10">
        <v>4</v>
      </c>
      <c r="V485" s="10">
        <v>12</v>
      </c>
      <c r="W485" s="28" t="s">
        <v>11</v>
      </c>
      <c r="X485" s="12">
        <f>IF(M485&lt;=$X$1,1,0)</f>
        <v>0</v>
      </c>
      <c r="Y485" s="12">
        <f>IF(V485&lt;=Y$1,1,0)</f>
        <v>0</v>
      </c>
      <c r="Z485" s="12">
        <f>IF(U485&lt;=Z$1,1,0)</f>
        <v>0</v>
      </c>
      <c r="AA485" s="20">
        <f>IF(I485=1,0,IF(I485=2,1,1+$AA$1))</f>
        <v>1.2</v>
      </c>
      <c r="AB485" s="12">
        <f>IF(T485&lt;=AB$1,1,0)</f>
        <v>0</v>
      </c>
      <c r="AC485" s="20">
        <f>SUM(X485:AB485)</f>
        <v>1.2</v>
      </c>
    </row>
    <row r="486" spans="1:29" x14ac:dyDescent="0.25">
      <c r="A486" s="6" t="s">
        <v>42</v>
      </c>
      <c r="B486" s="6">
        <v>13021051</v>
      </c>
      <c r="C486" s="6" t="s">
        <v>11</v>
      </c>
      <c r="D486" s="6">
        <v>13001</v>
      </c>
      <c r="E486" s="6">
        <v>22</v>
      </c>
      <c r="F486" s="6">
        <v>5</v>
      </c>
      <c r="G486" s="4">
        <v>10.599998474121094</v>
      </c>
      <c r="H486" s="4">
        <v>17.099990844726563</v>
      </c>
      <c r="I486" s="1">
        <v>1</v>
      </c>
      <c r="J486" s="2">
        <v>9.2986379999274504E-2</v>
      </c>
      <c r="K486" s="10">
        <v>296</v>
      </c>
      <c r="L486" s="2">
        <v>9.6586076755536043E-2</v>
      </c>
      <c r="M486" s="10">
        <f>VLOOKUP(B486,'Fam ranks'!$E$3:$H$35,4,0)</f>
        <v>16</v>
      </c>
      <c r="N486" s="2">
        <v>0.10139847982670086</v>
      </c>
      <c r="O486" s="2">
        <v>9.6968653535598956E-2</v>
      </c>
      <c r="P486" s="2">
        <v>-3.8257678006291262E-4</v>
      </c>
      <c r="Q486" s="2">
        <v>-8.0295230473634432E-3</v>
      </c>
      <c r="R486" s="2">
        <v>-1.4339745251422638E-3</v>
      </c>
      <c r="S486" s="4">
        <v>-1.4788021415764279</v>
      </c>
      <c r="T486" s="10">
        <v>311</v>
      </c>
      <c r="U486" s="10">
        <v>5</v>
      </c>
      <c r="V486" s="10">
        <v>14</v>
      </c>
      <c r="W486" s="28" t="s">
        <v>11</v>
      </c>
      <c r="X486" s="12">
        <f>IF(M486&lt;=$X$1,1,0)</f>
        <v>0</v>
      </c>
      <c r="Y486" s="12">
        <f>IF(V486&lt;=Y$1,1,0)</f>
        <v>0</v>
      </c>
      <c r="Z486" s="12">
        <f>IF(U486&lt;=Z$1,1,0)</f>
        <v>0</v>
      </c>
      <c r="AA486" s="20">
        <f>IF(I486=1,0,IF(I486=2,1,1+$AA$1))</f>
        <v>0</v>
      </c>
      <c r="AB486" s="12">
        <f>IF(T486&lt;=AB$1,1,0)</f>
        <v>0</v>
      </c>
      <c r="AC486" s="20">
        <f>SUM(X486:AB486)</f>
        <v>0</v>
      </c>
    </row>
    <row r="487" spans="1:29" x14ac:dyDescent="0.25">
      <c r="A487" s="6" t="s">
        <v>42</v>
      </c>
      <c r="B487" s="6">
        <v>13021051</v>
      </c>
      <c r="C487" s="6" t="s">
        <v>11</v>
      </c>
      <c r="D487" s="6">
        <v>13001</v>
      </c>
      <c r="E487" s="6">
        <v>22</v>
      </c>
      <c r="F487" s="6">
        <v>1</v>
      </c>
      <c r="G487" s="4">
        <v>10.399993896484375</v>
      </c>
      <c r="H487" s="4">
        <v>14.699996948242188</v>
      </c>
      <c r="I487" s="1">
        <v>1</v>
      </c>
      <c r="J487" s="2">
        <v>6.7420079999465088E-2</v>
      </c>
      <c r="K487" s="10">
        <v>415</v>
      </c>
      <c r="L487" s="2">
        <v>9.6586076755536043E-2</v>
      </c>
      <c r="M487" s="10">
        <f>VLOOKUP(B487,'Fam ranks'!$E$3:$H$35,4,0)</f>
        <v>16</v>
      </c>
      <c r="N487" s="2">
        <v>0.10139847982670086</v>
      </c>
      <c r="O487" s="2">
        <v>9.6968653535598956E-2</v>
      </c>
      <c r="P487" s="2">
        <v>-3.8257678006291262E-4</v>
      </c>
      <c r="Q487" s="2">
        <v>-3.359582304717286E-2</v>
      </c>
      <c r="R487" s="2">
        <v>-5.2689195251136769E-3</v>
      </c>
      <c r="S487" s="4">
        <v>-5.4336317284011377</v>
      </c>
      <c r="T487" s="10">
        <v>391</v>
      </c>
      <c r="U487" s="10">
        <v>6</v>
      </c>
      <c r="V487" s="10">
        <v>20</v>
      </c>
      <c r="W487" s="28" t="s">
        <v>11</v>
      </c>
      <c r="X487" s="12">
        <f>IF(M487&lt;=$X$1,1,0)</f>
        <v>0</v>
      </c>
      <c r="Y487" s="12">
        <f>IF(V487&lt;=Y$1,1,0)</f>
        <v>0</v>
      </c>
      <c r="Z487" s="12">
        <f>IF(U487&lt;=Z$1,1,0)</f>
        <v>0</v>
      </c>
      <c r="AA487" s="20">
        <f>IF(I487=1,0,IF(I487=2,1,1+$AA$1))</f>
        <v>0</v>
      </c>
      <c r="AB487" s="12">
        <f>IF(T487&lt;=AB$1,1,0)</f>
        <v>0</v>
      </c>
      <c r="AC487" s="20">
        <f>SUM(X487:AB487)</f>
        <v>0</v>
      </c>
    </row>
    <row r="488" spans="1:29" x14ac:dyDescent="0.25">
      <c r="A488" s="6" t="s">
        <v>51</v>
      </c>
      <c r="B488" s="6">
        <v>13021061</v>
      </c>
      <c r="C488" s="6" t="s">
        <v>52</v>
      </c>
      <c r="D488" s="6">
        <v>13001</v>
      </c>
      <c r="E488" s="6">
        <v>22</v>
      </c>
      <c r="F488" s="6">
        <v>2</v>
      </c>
      <c r="G488" s="4">
        <v>14.899993896484375</v>
      </c>
      <c r="H488" s="4">
        <v>20.129989624023438</v>
      </c>
      <c r="I488" s="1">
        <v>2</v>
      </c>
      <c r="J488" s="2">
        <v>0.18113195429941698</v>
      </c>
      <c r="K488" s="10">
        <v>27</v>
      </c>
      <c r="L488" s="2">
        <v>9.7802128447300588E-2</v>
      </c>
      <c r="M488" s="10">
        <f>VLOOKUP(B488,'Fam ranks'!$E$3:$H$35,4,0)</f>
        <v>15</v>
      </c>
      <c r="N488" s="2">
        <v>0.10139847982670086</v>
      </c>
      <c r="O488" s="2">
        <v>9.6968653535598956E-2</v>
      </c>
      <c r="P488" s="2">
        <v>8.3347491170163157E-4</v>
      </c>
      <c r="Q488" s="2">
        <v>7.8899999561014483E-2</v>
      </c>
      <c r="R488" s="2">
        <v>1.2335084881173151E-2</v>
      </c>
      <c r="S488" s="4">
        <v>12.720693163636346</v>
      </c>
      <c r="T488" s="10">
        <v>90</v>
      </c>
      <c r="U488" s="10">
        <v>1</v>
      </c>
      <c r="V488" s="10">
        <v>1</v>
      </c>
      <c r="W488" s="28" t="s">
        <v>65</v>
      </c>
      <c r="X488" s="12">
        <f>IF(M488&lt;=$X$1,1,0)</f>
        <v>0</v>
      </c>
      <c r="Y488" s="12">
        <f>IF(V488&lt;=Y$1,1,0)</f>
        <v>1</v>
      </c>
      <c r="Z488" s="12">
        <f>IF(U488&lt;=Z$1,1,0)</f>
        <v>1</v>
      </c>
      <c r="AA488" s="20">
        <f>IF(I488=1,0,IF(I488=2,1,1+$AA$1))</f>
        <v>1</v>
      </c>
      <c r="AB488" s="12">
        <f>IF(T488&lt;=AB$1,1,0)</f>
        <v>1</v>
      </c>
      <c r="AC488" s="20">
        <f>SUM(X488:AB488)</f>
        <v>4</v>
      </c>
    </row>
    <row r="489" spans="1:29" x14ac:dyDescent="0.25">
      <c r="A489" s="6" t="s">
        <v>51</v>
      </c>
      <c r="B489" s="6">
        <v>13021061</v>
      </c>
      <c r="C489" s="6" t="s">
        <v>52</v>
      </c>
      <c r="D489" s="6">
        <v>13001</v>
      </c>
      <c r="E489" s="6">
        <v>22</v>
      </c>
      <c r="F489" s="6">
        <v>3</v>
      </c>
      <c r="G489" s="4">
        <v>14.199996948242187</v>
      </c>
      <c r="H489" s="4">
        <v>20.099990844726563</v>
      </c>
      <c r="I489" s="1">
        <v>2</v>
      </c>
      <c r="J489" s="2">
        <v>0.17210825999973167</v>
      </c>
      <c r="K489" s="10">
        <v>40</v>
      </c>
      <c r="L489" s="2">
        <v>9.7802128447300588E-2</v>
      </c>
      <c r="M489" s="10">
        <f>VLOOKUP(B489,'Fam ranks'!$E$3:$H$35,4,0)</f>
        <v>15</v>
      </c>
      <c r="N489" s="2">
        <v>0.10139847982670086</v>
      </c>
      <c r="O489" s="2">
        <v>9.6968653535598956E-2</v>
      </c>
      <c r="P489" s="2">
        <v>8.3347491170163157E-4</v>
      </c>
      <c r="Q489" s="2">
        <v>6.987630526132918E-2</v>
      </c>
      <c r="R489" s="2">
        <v>1.0981530736220355E-2</v>
      </c>
      <c r="S489" s="4">
        <v>11.324825431538899</v>
      </c>
      <c r="T489" s="10">
        <v>106</v>
      </c>
      <c r="U489" s="10">
        <v>2</v>
      </c>
      <c r="V489" s="10">
        <v>3</v>
      </c>
      <c r="W489" s="28" t="s">
        <v>66</v>
      </c>
      <c r="X489" s="12">
        <f>IF(M489&lt;=$X$1,1,0)</f>
        <v>0</v>
      </c>
      <c r="Y489" s="12">
        <f>IF(V489&lt;=Y$1,1,0)</f>
        <v>1</v>
      </c>
      <c r="Z489" s="12">
        <f>IF(U489&lt;=Z$1,1,0)</f>
        <v>1</v>
      </c>
      <c r="AA489" s="20">
        <f>IF(I489=1,0,IF(I489=2,1,1+$AA$1))</f>
        <v>1</v>
      </c>
      <c r="AB489" s="12">
        <f>IF(T489&lt;=AB$1,1,0)</f>
        <v>0</v>
      </c>
      <c r="AC489" s="20">
        <f>SUM(X489:AB489)</f>
        <v>3</v>
      </c>
    </row>
    <row r="490" spans="1:29" x14ac:dyDescent="0.25">
      <c r="A490" s="6" t="s">
        <v>51</v>
      </c>
      <c r="B490" s="6">
        <v>13021061</v>
      </c>
      <c r="C490" s="6" t="s">
        <v>52</v>
      </c>
      <c r="D490" s="6">
        <v>13001</v>
      </c>
      <c r="E490" s="6">
        <v>22</v>
      </c>
      <c r="F490" s="6">
        <v>6</v>
      </c>
      <c r="G490" s="4">
        <v>12.5</v>
      </c>
      <c r="H490" s="4">
        <v>17.29998779296875</v>
      </c>
      <c r="I490" s="1">
        <v>2</v>
      </c>
      <c r="J490" s="2">
        <v>0.11223374999917723</v>
      </c>
      <c r="K490" s="10">
        <v>203</v>
      </c>
      <c r="L490" s="2">
        <v>9.7802128447300588E-2</v>
      </c>
      <c r="M490" s="10">
        <f>VLOOKUP(B490,'Fam ranks'!$E$3:$H$35,4,0)</f>
        <v>15</v>
      </c>
      <c r="N490" s="2">
        <v>0.10139847982670086</v>
      </c>
      <c r="O490" s="2">
        <v>9.6968653535598956E-2</v>
      </c>
      <c r="P490" s="2">
        <v>8.3347491170163157E-4</v>
      </c>
      <c r="Q490" s="2">
        <v>1.0001795260774743E-2</v>
      </c>
      <c r="R490" s="2">
        <v>2.0003542361371903E-3</v>
      </c>
      <c r="S490" s="4">
        <v>2.0628875035403311</v>
      </c>
      <c r="T490" s="10">
        <v>232</v>
      </c>
      <c r="U490" s="10">
        <v>3</v>
      </c>
      <c r="V490" s="10">
        <v>11</v>
      </c>
      <c r="W490" s="28" t="s">
        <v>11</v>
      </c>
      <c r="X490" s="12">
        <f>IF(M490&lt;=$X$1,1,0)</f>
        <v>0</v>
      </c>
      <c r="Y490" s="12">
        <f>IF(V490&lt;=Y$1,1,0)</f>
        <v>0</v>
      </c>
      <c r="Z490" s="12">
        <f>IF(U490&lt;=Z$1,1,0)</f>
        <v>0</v>
      </c>
      <c r="AA490" s="20">
        <f>IF(I490=1,0,IF(I490=2,1,1+$AA$1))</f>
        <v>1</v>
      </c>
      <c r="AB490" s="12">
        <f>IF(T490&lt;=AB$1,1,0)</f>
        <v>0</v>
      </c>
      <c r="AC490" s="20">
        <f>SUM(X490:AB490)</f>
        <v>1</v>
      </c>
    </row>
    <row r="491" spans="1:29" x14ac:dyDescent="0.25">
      <c r="A491" s="6" t="s">
        <v>51</v>
      </c>
      <c r="B491" s="6">
        <v>13021061</v>
      </c>
      <c r="C491" s="6" t="s">
        <v>52</v>
      </c>
      <c r="D491" s="6">
        <v>13001</v>
      </c>
      <c r="E491" s="6">
        <v>22</v>
      </c>
      <c r="F491" s="6">
        <v>1</v>
      </c>
      <c r="G491" s="4">
        <v>13.699996948242188</v>
      </c>
      <c r="H491" s="4">
        <v>13.299995422363281</v>
      </c>
      <c r="I491" s="1">
        <v>1</v>
      </c>
      <c r="J491" s="2">
        <v>7.2701789999882749E-2</v>
      </c>
      <c r="K491" s="10">
        <v>392</v>
      </c>
      <c r="L491" s="2">
        <v>9.7802128447300588E-2</v>
      </c>
      <c r="M491" s="10">
        <f>VLOOKUP(B491,'Fam ranks'!$E$3:$H$35,4,0)</f>
        <v>15</v>
      </c>
      <c r="N491" s="2">
        <v>0.10139847982670086</v>
      </c>
      <c r="O491" s="2">
        <v>9.6968653535598956E-2</v>
      </c>
      <c r="P491" s="2">
        <v>8.3347491170163157E-4</v>
      </c>
      <c r="Q491" s="2">
        <v>-2.9530164738519729E-2</v>
      </c>
      <c r="R491" s="2">
        <v>-3.9294397637569803E-3</v>
      </c>
      <c r="S491" s="4">
        <v>-4.0522783605677386</v>
      </c>
      <c r="T491" s="10">
        <v>366</v>
      </c>
      <c r="U491" s="10">
        <v>4</v>
      </c>
      <c r="V491" s="10">
        <v>17</v>
      </c>
      <c r="W491" s="28" t="s">
        <v>11</v>
      </c>
      <c r="X491" s="12">
        <f>IF(M491&lt;=$X$1,1,0)</f>
        <v>0</v>
      </c>
      <c r="Y491" s="12">
        <f>IF(V491&lt;=Y$1,1,0)</f>
        <v>0</v>
      </c>
      <c r="Z491" s="12">
        <f>IF(U491&lt;=Z$1,1,0)</f>
        <v>0</v>
      </c>
      <c r="AA491" s="20">
        <f>IF(I491=1,0,IF(I491=2,1,1+$AA$1))</f>
        <v>0</v>
      </c>
      <c r="AB491" s="12">
        <f>IF(T491&lt;=AB$1,1,0)</f>
        <v>0</v>
      </c>
      <c r="AC491" s="20">
        <f>SUM(X491:AB491)</f>
        <v>0</v>
      </c>
    </row>
    <row r="492" spans="1:29" x14ac:dyDescent="0.25">
      <c r="A492" s="6" t="s">
        <v>51</v>
      </c>
      <c r="B492" s="6">
        <v>13021061</v>
      </c>
      <c r="C492" s="6" t="s">
        <v>52</v>
      </c>
      <c r="D492" s="6">
        <v>13001</v>
      </c>
      <c r="E492" s="6">
        <v>22</v>
      </c>
      <c r="F492" s="6">
        <v>5</v>
      </c>
      <c r="G492" s="4">
        <v>10.399993896484375</v>
      </c>
      <c r="H492" s="4">
        <v>9</v>
      </c>
      <c r="I492" s="1">
        <v>2</v>
      </c>
      <c r="J492" s="2">
        <v>2.5271999999858963E-2</v>
      </c>
      <c r="K492" s="10">
        <v>520</v>
      </c>
      <c r="L492" s="2">
        <v>9.7802128447300588E-2</v>
      </c>
      <c r="M492" s="10">
        <f>VLOOKUP(B492,'Fam ranks'!$E$3:$H$35,4,0)</f>
        <v>15</v>
      </c>
      <c r="N492" s="2">
        <v>0.10139847982670086</v>
      </c>
      <c r="O492" s="2">
        <v>9.6968653535598956E-2</v>
      </c>
      <c r="P492" s="2">
        <v>8.3347491170163157E-4</v>
      </c>
      <c r="Q492" s="2">
        <v>-7.6959954738543515E-2</v>
      </c>
      <c r="R492" s="2">
        <v>-1.1043908263760548E-2</v>
      </c>
      <c r="S492" s="4">
        <v>-11.389152949005453</v>
      </c>
      <c r="T492" s="10">
        <v>481</v>
      </c>
      <c r="U492" s="10">
        <v>5</v>
      </c>
      <c r="V492" s="10">
        <v>23</v>
      </c>
      <c r="W492" s="28" t="s">
        <v>11</v>
      </c>
      <c r="X492" s="12">
        <f>IF(M492&lt;=$X$1,1,0)</f>
        <v>0</v>
      </c>
      <c r="Y492" s="12">
        <f>IF(V492&lt;=Y$1,1,0)</f>
        <v>0</v>
      </c>
      <c r="Z492" s="12">
        <f>IF(U492&lt;=Z$1,1,0)</f>
        <v>0</v>
      </c>
      <c r="AA492" s="20">
        <f>IF(I492=1,0,IF(I492=2,1,1+$AA$1))</f>
        <v>1</v>
      </c>
      <c r="AB492" s="12">
        <f>IF(T492&lt;=AB$1,1,0)</f>
        <v>0</v>
      </c>
      <c r="AC492" s="20">
        <f>SUM(X492:AB492)</f>
        <v>1</v>
      </c>
    </row>
    <row r="493" spans="1:29" x14ac:dyDescent="0.25">
      <c r="A493" s="6" t="s">
        <v>33</v>
      </c>
      <c r="B493" s="6">
        <v>13021791</v>
      </c>
      <c r="C493" s="6" t="s">
        <v>11</v>
      </c>
      <c r="D493" s="6">
        <v>13001</v>
      </c>
      <c r="E493" s="6">
        <v>22</v>
      </c>
      <c r="F493" s="6">
        <v>3</v>
      </c>
      <c r="G493" s="4">
        <v>10.5</v>
      </c>
      <c r="H493" s="4">
        <v>19</v>
      </c>
      <c r="I493" s="1">
        <v>3</v>
      </c>
      <c r="J493" s="2">
        <v>0.11371499999950174</v>
      </c>
      <c r="K493" s="10">
        <v>197</v>
      </c>
      <c r="L493" s="2">
        <v>7.9478919434443407E-2</v>
      </c>
      <c r="M493" s="10">
        <f>VLOOKUP(B493,'Fam ranks'!$E$3:$H$35,4,0)</f>
        <v>28</v>
      </c>
      <c r="N493" s="2">
        <v>0.10139847982670086</v>
      </c>
      <c r="O493" s="2">
        <v>9.6968653535598956E-2</v>
      </c>
      <c r="P493" s="2">
        <v>-1.7489734101155549E-2</v>
      </c>
      <c r="Q493" s="2">
        <v>2.9806254273956431E-2</v>
      </c>
      <c r="R493" s="2">
        <v>-6.0229023195998649E-3</v>
      </c>
      <c r="S493" s="4">
        <v>-6.2111848520086426</v>
      </c>
      <c r="T493" s="10">
        <v>403</v>
      </c>
      <c r="U493" s="10">
        <v>1</v>
      </c>
      <c r="V493" s="10">
        <v>5</v>
      </c>
      <c r="W493" s="28" t="s">
        <v>11</v>
      </c>
      <c r="X493" s="12">
        <f>IF(M493&lt;=$X$1,1,0)</f>
        <v>0</v>
      </c>
      <c r="Y493" s="12">
        <f>IF(V493&lt;=Y$1,1,0)</f>
        <v>1</v>
      </c>
      <c r="Z493" s="12">
        <f>IF(U493&lt;=Z$1,1,0)</f>
        <v>1</v>
      </c>
      <c r="AA493" s="20">
        <f>IF(I493=1,0,IF(I493=2,1,1+$AA$1))</f>
        <v>1.2</v>
      </c>
      <c r="AB493" s="12">
        <f>IF(T493&lt;=AB$1,1,0)</f>
        <v>0</v>
      </c>
      <c r="AC493" s="20">
        <f>SUM(X493:AB493)</f>
        <v>3.2</v>
      </c>
    </row>
    <row r="494" spans="1:29" x14ac:dyDescent="0.25">
      <c r="A494" s="6" t="s">
        <v>33</v>
      </c>
      <c r="B494" s="6">
        <v>13021791</v>
      </c>
      <c r="C494" s="6" t="s">
        <v>11</v>
      </c>
      <c r="D494" s="6">
        <v>13001</v>
      </c>
      <c r="E494" s="6">
        <v>22</v>
      </c>
      <c r="F494" s="6">
        <v>1</v>
      </c>
      <c r="G494" s="4">
        <v>11.599998474121094</v>
      </c>
      <c r="H494" s="4">
        <v>17.79998779296875</v>
      </c>
      <c r="I494" s="1">
        <v>3</v>
      </c>
      <c r="J494" s="2">
        <v>0.11026031999972474</v>
      </c>
      <c r="K494" s="10">
        <v>208</v>
      </c>
      <c r="L494" s="2">
        <v>7.9478919434443407E-2</v>
      </c>
      <c r="M494" s="10">
        <f>VLOOKUP(B494,'Fam ranks'!$E$3:$H$35,4,0)</f>
        <v>28</v>
      </c>
      <c r="N494" s="2">
        <v>0.10139847982670086</v>
      </c>
      <c r="O494" s="2">
        <v>9.6968653535598956E-2</v>
      </c>
      <c r="P494" s="2">
        <v>-1.7489734101155549E-2</v>
      </c>
      <c r="Q494" s="2">
        <v>2.6351574274179432E-2</v>
      </c>
      <c r="R494" s="2">
        <v>-6.5411043195664148E-3</v>
      </c>
      <c r="S494" s="4">
        <v>-6.7455864148562785</v>
      </c>
      <c r="T494" s="10">
        <v>420</v>
      </c>
      <c r="U494" s="10">
        <v>2</v>
      </c>
      <c r="V494" s="10">
        <v>7</v>
      </c>
      <c r="W494" s="28" t="s">
        <v>11</v>
      </c>
      <c r="X494" s="12">
        <f>IF(M494&lt;=$X$1,1,0)</f>
        <v>0</v>
      </c>
      <c r="Y494" s="12">
        <f>IF(V494&lt;=Y$1,1,0)</f>
        <v>0</v>
      </c>
      <c r="Z494" s="12">
        <f>IF(U494&lt;=Z$1,1,0)</f>
        <v>1</v>
      </c>
      <c r="AA494" s="20">
        <f>IF(I494=1,0,IF(I494=2,1,1+$AA$1))</f>
        <v>1.2</v>
      </c>
      <c r="AB494" s="12">
        <f>IF(T494&lt;=AB$1,1,0)</f>
        <v>0</v>
      </c>
      <c r="AC494" s="20">
        <f>SUM(X494:AB494)</f>
        <v>2.2000000000000002</v>
      </c>
    </row>
    <row r="495" spans="1:29" x14ac:dyDescent="0.25">
      <c r="A495" s="6" t="s">
        <v>33</v>
      </c>
      <c r="B495" s="6">
        <v>13021791</v>
      </c>
      <c r="C495" s="6" t="s">
        <v>11</v>
      </c>
      <c r="D495" s="6">
        <v>13001</v>
      </c>
      <c r="E495" s="6">
        <v>22</v>
      </c>
      <c r="F495" s="6">
        <v>4</v>
      </c>
      <c r="G495" s="4">
        <v>10.5</v>
      </c>
      <c r="H495" s="4">
        <v>18</v>
      </c>
      <c r="I495" s="1">
        <v>1</v>
      </c>
      <c r="J495" s="2">
        <v>0.10205999999925552</v>
      </c>
      <c r="K495" s="10">
        <v>249</v>
      </c>
      <c r="L495" s="2">
        <v>7.9478919434443407E-2</v>
      </c>
      <c r="M495" s="10">
        <f>VLOOKUP(B495,'Fam ranks'!$E$3:$H$35,4,0)</f>
        <v>28</v>
      </c>
      <c r="N495" s="2">
        <v>0.10139847982670086</v>
      </c>
      <c r="O495" s="2">
        <v>9.6968653535598956E-2</v>
      </c>
      <c r="P495" s="2">
        <v>-1.7489734101155549E-2</v>
      </c>
      <c r="Q495" s="2">
        <v>1.8151254273710213E-2</v>
      </c>
      <c r="R495" s="2">
        <v>-7.7711523196367979E-3</v>
      </c>
      <c r="S495" s="4">
        <v>-8.014087064521183</v>
      </c>
      <c r="T495" s="10">
        <v>438</v>
      </c>
      <c r="U495" s="10">
        <v>3</v>
      </c>
      <c r="V495" s="10">
        <v>10</v>
      </c>
      <c r="W495" s="28" t="s">
        <v>11</v>
      </c>
      <c r="X495" s="12">
        <f>IF(M495&lt;=$X$1,1,0)</f>
        <v>0</v>
      </c>
      <c r="Y495" s="12">
        <f>IF(V495&lt;=Y$1,1,0)</f>
        <v>0</v>
      </c>
      <c r="Z495" s="12">
        <f>IF(U495&lt;=Z$1,1,0)</f>
        <v>0</v>
      </c>
      <c r="AA495" s="20">
        <f>IF(I495=1,0,IF(I495=2,1,1+$AA$1))</f>
        <v>0</v>
      </c>
      <c r="AB495" s="12">
        <f>IF(T495&lt;=AB$1,1,0)</f>
        <v>0</v>
      </c>
      <c r="AC495" s="20">
        <f>SUM(X495:AB495)</f>
        <v>0</v>
      </c>
    </row>
    <row r="496" spans="1:29" x14ac:dyDescent="0.25">
      <c r="A496" s="6" t="s">
        <v>33</v>
      </c>
      <c r="B496" s="6">
        <v>13021791</v>
      </c>
      <c r="C496" s="6" t="s">
        <v>11</v>
      </c>
      <c r="D496" s="6">
        <v>13001</v>
      </c>
      <c r="E496" s="6">
        <v>22</v>
      </c>
      <c r="F496" s="6">
        <v>2</v>
      </c>
      <c r="G496" s="4">
        <v>9.0999984741210937</v>
      </c>
      <c r="H496" s="4">
        <v>13.5</v>
      </c>
      <c r="I496" s="1">
        <v>2</v>
      </c>
      <c r="J496" s="2">
        <v>4.9754249999750755E-2</v>
      </c>
      <c r="K496" s="10">
        <v>474</v>
      </c>
      <c r="L496" s="2">
        <v>7.9478919434443407E-2</v>
      </c>
      <c r="M496" s="10">
        <f>VLOOKUP(B496,'Fam ranks'!$E$3:$H$35,4,0)</f>
        <v>28</v>
      </c>
      <c r="N496" s="2">
        <v>0.10139847982670086</v>
      </c>
      <c r="O496" s="2">
        <v>9.6968653535598956E-2</v>
      </c>
      <c r="P496" s="2">
        <v>-1.7489734101155549E-2</v>
      </c>
      <c r="Q496" s="2">
        <v>-3.4154495725794556E-2</v>
      </c>
      <c r="R496" s="2">
        <v>-1.5617014819562514E-2</v>
      </c>
      <c r="S496" s="4">
        <v>-16.105219831508975</v>
      </c>
      <c r="T496" s="10">
        <v>522</v>
      </c>
      <c r="U496" s="10">
        <v>4</v>
      </c>
      <c r="V496" s="10">
        <v>20</v>
      </c>
      <c r="W496" s="28" t="s">
        <v>11</v>
      </c>
      <c r="X496" s="12">
        <f>IF(M496&lt;=$X$1,1,0)</f>
        <v>0</v>
      </c>
      <c r="Y496" s="12">
        <f>IF(V496&lt;=Y$1,1,0)</f>
        <v>0</v>
      </c>
      <c r="Z496" s="12">
        <f>IF(U496&lt;=Z$1,1,0)</f>
        <v>0</v>
      </c>
      <c r="AA496" s="20">
        <f>IF(I496=1,0,IF(I496=2,1,1+$AA$1))</f>
        <v>1</v>
      </c>
      <c r="AB496" s="12">
        <f>IF(T496&lt;=AB$1,1,0)</f>
        <v>0</v>
      </c>
      <c r="AC496" s="20">
        <f>SUM(X496:AB496)</f>
        <v>1</v>
      </c>
    </row>
    <row r="497" spans="1:29" x14ac:dyDescent="0.25">
      <c r="A497" s="6" t="s">
        <v>33</v>
      </c>
      <c r="B497" s="6">
        <v>13021791</v>
      </c>
      <c r="C497" s="6" t="s">
        <v>11</v>
      </c>
      <c r="D497" s="6">
        <v>13001</v>
      </c>
      <c r="E497" s="6">
        <v>22</v>
      </c>
      <c r="F497" s="6">
        <v>5</v>
      </c>
      <c r="G497" s="4">
        <v>9.399993896484375</v>
      </c>
      <c r="H497" s="4">
        <v>11.599998474121094</v>
      </c>
      <c r="I497" s="1">
        <v>3</v>
      </c>
      <c r="J497" s="2">
        <v>3.7945919999856415E-2</v>
      </c>
      <c r="K497" s="10">
        <v>502</v>
      </c>
      <c r="L497" s="2">
        <v>7.9478919434443407E-2</v>
      </c>
      <c r="M497" s="10">
        <f>VLOOKUP(B497,'Fam ranks'!$E$3:$H$35,4,0)</f>
        <v>28</v>
      </c>
      <c r="N497" s="2">
        <v>0.10139847982670086</v>
      </c>
      <c r="O497" s="2">
        <v>9.6968653535598956E-2</v>
      </c>
      <c r="P497" s="2">
        <v>-1.7489734101155549E-2</v>
      </c>
      <c r="Q497" s="2">
        <v>-4.5962825725688897E-2</v>
      </c>
      <c r="R497" s="2">
        <v>-1.7388264319546664E-2</v>
      </c>
      <c r="S497" s="4">
        <v>-17.931840533562855</v>
      </c>
      <c r="T497" s="10">
        <v>525</v>
      </c>
      <c r="U497" s="10">
        <v>5</v>
      </c>
      <c r="V497" s="10">
        <v>21</v>
      </c>
      <c r="W497" s="28" t="s">
        <v>11</v>
      </c>
      <c r="X497" s="12">
        <f>IF(M497&lt;=$X$1,1,0)</f>
        <v>0</v>
      </c>
      <c r="Y497" s="12">
        <f>IF(V497&lt;=Y$1,1,0)</f>
        <v>0</v>
      </c>
      <c r="Z497" s="12">
        <f>IF(U497&lt;=Z$1,1,0)</f>
        <v>0</v>
      </c>
      <c r="AA497" s="20">
        <f>IF(I497=1,0,IF(I497=2,1,1+$AA$1))</f>
        <v>1.2</v>
      </c>
      <c r="AB497" s="12">
        <f>IF(T497&lt;=AB$1,1,0)</f>
        <v>0</v>
      </c>
      <c r="AC497" s="20">
        <f>SUM(X497:AB497)</f>
        <v>1.2</v>
      </c>
    </row>
    <row r="498" spans="1:29" x14ac:dyDescent="0.25">
      <c r="A498" s="6" t="s">
        <v>33</v>
      </c>
      <c r="B498" s="6">
        <v>13021791</v>
      </c>
      <c r="C498" s="6" t="s">
        <v>11</v>
      </c>
      <c r="D498" s="6">
        <v>13001</v>
      </c>
      <c r="E498" s="6">
        <v>22</v>
      </c>
      <c r="F498" s="6">
        <v>6</v>
      </c>
      <c r="G498" s="4">
        <v>7</v>
      </c>
      <c r="H498" s="4">
        <v>7.2999992370605469</v>
      </c>
      <c r="I498" s="1">
        <v>2</v>
      </c>
      <c r="J498" s="2">
        <v>1.1190899999974135E-2</v>
      </c>
      <c r="K498" s="10">
        <v>541</v>
      </c>
      <c r="L498" s="2">
        <v>7.9478919434443407E-2</v>
      </c>
      <c r="M498" s="10">
        <f>VLOOKUP(B498,'Fam ranks'!$E$3:$H$35,4,0)</f>
        <v>28</v>
      </c>
      <c r="N498" s="2">
        <v>0.10139847982670086</v>
      </c>
      <c r="O498" s="2">
        <v>9.6968653535598956E-2</v>
      </c>
      <c r="P498" s="2">
        <v>-1.7489734101155549E-2</v>
      </c>
      <c r="Q498" s="2">
        <v>-7.2717845725571176E-2</v>
      </c>
      <c r="R498" s="2">
        <v>-2.1401517319529006E-2</v>
      </c>
      <c r="S498" s="4">
        <v>-22.07055222404642</v>
      </c>
      <c r="T498" s="10">
        <v>539</v>
      </c>
      <c r="U498" s="10">
        <v>6</v>
      </c>
      <c r="V498" s="10">
        <v>23</v>
      </c>
      <c r="W498" s="28" t="s">
        <v>11</v>
      </c>
      <c r="X498" s="12">
        <f>IF(M498&lt;=$X$1,1,0)</f>
        <v>0</v>
      </c>
      <c r="Y498" s="12">
        <f>IF(V498&lt;=Y$1,1,0)</f>
        <v>0</v>
      </c>
      <c r="Z498" s="12">
        <f>IF(U498&lt;=Z$1,1,0)</f>
        <v>0</v>
      </c>
      <c r="AA498" s="20">
        <f>IF(I498=1,0,IF(I498=2,1,1+$AA$1))</f>
        <v>1</v>
      </c>
      <c r="AB498" s="12">
        <f>IF(T498&lt;=AB$1,1,0)</f>
        <v>0</v>
      </c>
      <c r="AC498" s="20">
        <f>SUM(X498:AB498)</f>
        <v>1</v>
      </c>
    </row>
    <row r="499" spans="1:29" x14ac:dyDescent="0.25">
      <c r="A499" s="6" t="s">
        <v>25</v>
      </c>
      <c r="B499" s="6">
        <v>3406</v>
      </c>
      <c r="C499" s="6" t="s">
        <v>11</v>
      </c>
      <c r="D499" s="6">
        <v>98</v>
      </c>
      <c r="E499" s="6">
        <v>23</v>
      </c>
      <c r="F499" s="6">
        <v>1</v>
      </c>
      <c r="G499" s="4">
        <v>12.199996948242188</v>
      </c>
      <c r="H499" s="4">
        <v>19.899993896484375</v>
      </c>
      <c r="I499" s="1">
        <v>2</v>
      </c>
      <c r="J499" s="2">
        <v>0.14493965999827196</v>
      </c>
      <c r="K499" s="10">
        <v>84</v>
      </c>
      <c r="L499" s="2">
        <v>9.6163083022322418E-2</v>
      </c>
      <c r="M499" s="10">
        <f>VLOOKUP(B499,'Fam ranks'!$E$3:$H$35,4,0)</f>
        <v>18</v>
      </c>
      <c r="N499" s="2">
        <v>0.11200910999944677</v>
      </c>
      <c r="O499" s="2">
        <v>9.6968653535598956E-2</v>
      </c>
      <c r="P499" s="2">
        <v>-8.0557051327653784E-4</v>
      </c>
      <c r="Q499" s="2">
        <v>3.373612051210173E-2</v>
      </c>
      <c r="R499" s="2">
        <v>4.5770757688493365E-3</v>
      </c>
      <c r="S499" s="4">
        <v>4.7201601775041748</v>
      </c>
      <c r="T499" s="10">
        <v>186</v>
      </c>
      <c r="U499" s="10">
        <v>1</v>
      </c>
      <c r="V499" s="10">
        <v>8</v>
      </c>
      <c r="W499" s="28" t="s">
        <v>67</v>
      </c>
      <c r="X499" s="12">
        <f>IF(M499&lt;=$X$1,1,0)</f>
        <v>0</v>
      </c>
      <c r="Y499" s="12">
        <f>IF(V499&lt;=Y$1,1,0)</f>
        <v>0</v>
      </c>
      <c r="Z499" s="12">
        <f>IF(U499&lt;=Z$1,1,0)</f>
        <v>1</v>
      </c>
      <c r="AA499" s="20">
        <f>IF(I499=1,0,IF(I499=2,1,1+$AA$1))</f>
        <v>1</v>
      </c>
      <c r="AB499" s="12">
        <f>IF(T499&lt;=AB$1,1,0)</f>
        <v>0</v>
      </c>
      <c r="AC499" s="20">
        <f>SUM(X499:AB499)</f>
        <v>2</v>
      </c>
    </row>
    <row r="500" spans="1:29" x14ac:dyDescent="0.25">
      <c r="A500" s="6" t="s">
        <v>25</v>
      </c>
      <c r="B500" s="6">
        <v>3406</v>
      </c>
      <c r="C500" s="6" t="s">
        <v>11</v>
      </c>
      <c r="D500" s="6">
        <v>98</v>
      </c>
      <c r="E500" s="6">
        <v>23</v>
      </c>
      <c r="F500" s="6">
        <v>3</v>
      </c>
      <c r="G500" s="4">
        <v>10.899993896484375</v>
      </c>
      <c r="H500" s="4">
        <v>18.199996948242187</v>
      </c>
      <c r="I500" s="1">
        <v>2</v>
      </c>
      <c r="J500" s="2">
        <v>0.10831547999987379</v>
      </c>
      <c r="K500" s="10">
        <v>219</v>
      </c>
      <c r="L500" s="2">
        <v>9.6163083022322418E-2</v>
      </c>
      <c r="M500" s="10">
        <f>VLOOKUP(B500,'Fam ranks'!$E$3:$H$35,4,0)</f>
        <v>18</v>
      </c>
      <c r="N500" s="2">
        <v>0.11200910999944677</v>
      </c>
      <c r="O500" s="2">
        <v>9.6968653535598956E-2</v>
      </c>
      <c r="P500" s="2">
        <v>-8.0557051327653784E-4</v>
      </c>
      <c r="Q500" s="2">
        <v>-2.8880594862964459E-3</v>
      </c>
      <c r="R500" s="2">
        <v>-9.1655123091038959E-4</v>
      </c>
      <c r="S500" s="4">
        <v>-0.94520362765881549</v>
      </c>
      <c r="T500" s="10">
        <v>300</v>
      </c>
      <c r="U500" s="10">
        <v>2</v>
      </c>
      <c r="V500" s="10">
        <v>17</v>
      </c>
      <c r="W500" s="28" t="s">
        <v>11</v>
      </c>
      <c r="X500" s="12">
        <f>IF(M500&lt;=$X$1,1,0)</f>
        <v>0</v>
      </c>
      <c r="Y500" s="12">
        <f>IF(V500&lt;=Y$1,1,0)</f>
        <v>0</v>
      </c>
      <c r="Z500" s="12">
        <f>IF(U500&lt;=Z$1,1,0)</f>
        <v>1</v>
      </c>
      <c r="AA500" s="20">
        <f>IF(I500=1,0,IF(I500=2,1,1+$AA$1))</f>
        <v>1</v>
      </c>
      <c r="AB500" s="12">
        <f>IF(T500&lt;=AB$1,1,0)</f>
        <v>0</v>
      </c>
      <c r="AC500" s="20">
        <f>SUM(X500:AB500)</f>
        <v>2</v>
      </c>
    </row>
    <row r="501" spans="1:29" x14ac:dyDescent="0.25">
      <c r="A501" s="6" t="s">
        <v>25</v>
      </c>
      <c r="B501" s="6">
        <v>3406</v>
      </c>
      <c r="C501" s="6" t="s">
        <v>11</v>
      </c>
      <c r="D501" s="6">
        <v>98</v>
      </c>
      <c r="E501" s="6">
        <v>23</v>
      </c>
      <c r="F501" s="6">
        <v>4</v>
      </c>
      <c r="G501" s="4">
        <v>10.099998474121094</v>
      </c>
      <c r="H501" s="4">
        <v>13.699996948242188</v>
      </c>
      <c r="I501" s="1">
        <v>1</v>
      </c>
      <c r="J501" s="2">
        <v>5.6870069999604311E-2</v>
      </c>
      <c r="K501" s="10">
        <v>451</v>
      </c>
      <c r="L501" s="2">
        <v>9.6163083022322418E-2</v>
      </c>
      <c r="M501" s="10">
        <f>VLOOKUP(B501,'Fam ranks'!$E$3:$H$35,4,0)</f>
        <v>18</v>
      </c>
      <c r="N501" s="2">
        <v>0.11200910999944677</v>
      </c>
      <c r="O501" s="2">
        <v>9.6968653535598956E-2</v>
      </c>
      <c r="P501" s="2">
        <v>-8.0557051327653784E-4</v>
      </c>
      <c r="Q501" s="2">
        <v>-5.4333469486565936E-2</v>
      </c>
      <c r="R501" s="2">
        <v>-8.6333627309508124E-3</v>
      </c>
      <c r="S501" s="4">
        <v>-8.9032511189622205</v>
      </c>
      <c r="T501" s="10">
        <v>452</v>
      </c>
      <c r="U501" s="10">
        <v>3</v>
      </c>
      <c r="V501" s="10">
        <v>30</v>
      </c>
      <c r="W501" s="28" t="s">
        <v>11</v>
      </c>
      <c r="X501" s="12">
        <f>IF(M501&lt;=$X$1,1,0)</f>
        <v>0</v>
      </c>
      <c r="Y501" s="12">
        <f>IF(V501&lt;=Y$1,1,0)</f>
        <v>0</v>
      </c>
      <c r="Z501" s="12">
        <f>IF(U501&lt;=Z$1,1,0)</f>
        <v>0</v>
      </c>
      <c r="AA501" s="20">
        <f>IF(I501=1,0,IF(I501=2,1,1+$AA$1))</f>
        <v>0</v>
      </c>
      <c r="AB501" s="12">
        <f>IF(T501&lt;=AB$1,1,0)</f>
        <v>0</v>
      </c>
      <c r="AC501" s="20">
        <f>SUM(X501:AB501)</f>
        <v>0</v>
      </c>
    </row>
    <row r="502" spans="1:29" x14ac:dyDescent="0.25">
      <c r="A502" s="6" t="s">
        <v>25</v>
      </c>
      <c r="B502" s="6">
        <v>3406</v>
      </c>
      <c r="C502" s="6" t="s">
        <v>11</v>
      </c>
      <c r="D502" s="6">
        <v>98</v>
      </c>
      <c r="E502" s="6">
        <v>23</v>
      </c>
      <c r="F502" s="6">
        <v>2</v>
      </c>
      <c r="G502" s="4">
        <v>7</v>
      </c>
      <c r="H502" s="4">
        <v>7.5999984741210938</v>
      </c>
      <c r="I502" s="1">
        <v>2</v>
      </c>
      <c r="J502" s="2">
        <v>1.2129599999980201E-2</v>
      </c>
      <c r="K502" s="10">
        <v>538</v>
      </c>
      <c r="L502" s="2">
        <v>9.6163083022322418E-2</v>
      </c>
      <c r="M502" s="10">
        <f>VLOOKUP(B502,'Fam ranks'!$E$3:$H$35,4,0)</f>
        <v>18</v>
      </c>
      <c r="N502" s="2">
        <v>0.11200910999944677</v>
      </c>
      <c r="O502" s="2">
        <v>9.6968653535598956E-2</v>
      </c>
      <c r="P502" s="2">
        <v>-8.0557051327653784E-4</v>
      </c>
      <c r="Q502" s="2">
        <v>-9.9073939486190046E-2</v>
      </c>
      <c r="R502" s="2">
        <v>-1.534443323089443E-2</v>
      </c>
      <c r="S502" s="4">
        <v>-15.824117043412601</v>
      </c>
      <c r="T502" s="10">
        <v>519</v>
      </c>
      <c r="U502" s="10">
        <v>4</v>
      </c>
      <c r="V502" s="10">
        <v>33</v>
      </c>
      <c r="W502" s="28" t="s">
        <v>11</v>
      </c>
      <c r="X502" s="12">
        <f>IF(M502&lt;=$X$1,1,0)</f>
        <v>0</v>
      </c>
      <c r="Y502" s="12">
        <f>IF(V502&lt;=Y$1,1,0)</f>
        <v>0</v>
      </c>
      <c r="Z502" s="12">
        <f>IF(U502&lt;=Z$1,1,0)</f>
        <v>0</v>
      </c>
      <c r="AA502" s="20">
        <f>IF(I502=1,0,IF(I502=2,1,1+$AA$1))</f>
        <v>1</v>
      </c>
      <c r="AB502" s="12">
        <f>IF(T502&lt;=AB$1,1,0)</f>
        <v>0</v>
      </c>
      <c r="AC502" s="20">
        <f>SUM(X502:AB502)</f>
        <v>1</v>
      </c>
    </row>
    <row r="503" spans="1:29" x14ac:dyDescent="0.25">
      <c r="A503" s="6" t="s">
        <v>46</v>
      </c>
      <c r="B503" s="6">
        <v>40291</v>
      </c>
      <c r="C503" s="6" t="s">
        <v>47</v>
      </c>
      <c r="D503" s="6">
        <v>4001</v>
      </c>
      <c r="E503" s="6">
        <v>23</v>
      </c>
      <c r="F503" s="6">
        <v>1</v>
      </c>
      <c r="G503" s="4">
        <v>14</v>
      </c>
      <c r="H503" s="4">
        <v>24.399993896484375</v>
      </c>
      <c r="I503" s="1">
        <v>3</v>
      </c>
      <c r="J503" s="2">
        <v>0.25005119999696035</v>
      </c>
      <c r="K503" s="10">
        <v>4</v>
      </c>
      <c r="L503" s="2">
        <v>0.12870699264737026</v>
      </c>
      <c r="M503" s="10">
        <f>VLOOKUP(B503,'Fam ranks'!$E$3:$H$35,4,0)</f>
        <v>3</v>
      </c>
      <c r="N503" s="2">
        <v>0.11200910999944677</v>
      </c>
      <c r="O503" s="2">
        <v>9.6968653535598956E-2</v>
      </c>
      <c r="P503" s="2">
        <v>3.1738339111771305E-2</v>
      </c>
      <c r="Q503" s="2">
        <v>0.10630375088574227</v>
      </c>
      <c r="R503" s="2">
        <v>3.4988566099924123E-2</v>
      </c>
      <c r="S503" s="4">
        <v>36.082347051544012</v>
      </c>
      <c r="T503" s="10">
        <v>2</v>
      </c>
      <c r="U503" s="10">
        <v>1</v>
      </c>
      <c r="V503" s="10">
        <v>1</v>
      </c>
      <c r="W503" s="28" t="s">
        <v>64</v>
      </c>
      <c r="X503" s="12">
        <f>IF(M503&lt;=$X$1,1,0)</f>
        <v>1</v>
      </c>
      <c r="Y503" s="12">
        <f>IF(V503&lt;=Y$1,1,0)</f>
        <v>1</v>
      </c>
      <c r="Z503" s="12">
        <f>IF(U503&lt;=Z$1,1,0)</f>
        <v>1</v>
      </c>
      <c r="AA503" s="20">
        <f>IF(I503=1,0,IF(I503=2,1,1+$AA$1))</f>
        <v>1.2</v>
      </c>
      <c r="AB503" s="12">
        <f>IF(T503&lt;=AB$1,1,0)</f>
        <v>1</v>
      </c>
      <c r="AC503" s="20">
        <f>SUM(X503:AB503)</f>
        <v>5.2</v>
      </c>
    </row>
    <row r="504" spans="1:29" x14ac:dyDescent="0.25">
      <c r="A504" s="6" t="s">
        <v>46</v>
      </c>
      <c r="B504" s="6">
        <v>40291</v>
      </c>
      <c r="C504" s="6" t="s">
        <v>47</v>
      </c>
      <c r="D504" s="6">
        <v>4001</v>
      </c>
      <c r="E504" s="6">
        <v>23</v>
      </c>
      <c r="F504" s="6">
        <v>6</v>
      </c>
      <c r="G504" s="4">
        <v>14.899993896484375</v>
      </c>
      <c r="H504" s="4">
        <v>21.5</v>
      </c>
      <c r="I504" s="1">
        <v>2</v>
      </c>
      <c r="J504" s="2">
        <v>0.20662574999914796</v>
      </c>
      <c r="K504" s="10">
        <v>14</v>
      </c>
      <c r="L504" s="2">
        <v>0.12870699264737026</v>
      </c>
      <c r="M504" s="10">
        <f>VLOOKUP(B504,'Fam ranks'!$E$3:$H$35,4,0)</f>
        <v>3</v>
      </c>
      <c r="N504" s="2">
        <v>0.11200910999944677</v>
      </c>
      <c r="O504" s="2">
        <v>9.6968653535598956E-2</v>
      </c>
      <c r="P504" s="2">
        <v>3.1738339111771305E-2</v>
      </c>
      <c r="Q504" s="2">
        <v>6.287830088792988E-2</v>
      </c>
      <c r="R504" s="2">
        <v>2.8474748600252266E-2</v>
      </c>
      <c r="S504" s="4">
        <v>29.364900472500288</v>
      </c>
      <c r="T504" s="10">
        <v>5</v>
      </c>
      <c r="U504" s="10">
        <v>2</v>
      </c>
      <c r="V504" s="10">
        <v>3</v>
      </c>
      <c r="W504" s="28" t="s">
        <v>64</v>
      </c>
      <c r="X504" s="12">
        <f>IF(M504&lt;=$X$1,1,0)</f>
        <v>1</v>
      </c>
      <c r="Y504" s="12">
        <f>IF(V504&lt;=Y$1,1,0)</f>
        <v>1</v>
      </c>
      <c r="Z504" s="12">
        <f>IF(U504&lt;=Z$1,1,0)</f>
        <v>1</v>
      </c>
      <c r="AA504" s="20">
        <f>IF(I504=1,0,IF(I504=2,1,1+$AA$1))</f>
        <v>1</v>
      </c>
      <c r="AB504" s="12">
        <f>IF(T504&lt;=AB$1,1,0)</f>
        <v>1</v>
      </c>
      <c r="AC504" s="20">
        <f>SUM(X504:AB504)</f>
        <v>5</v>
      </c>
    </row>
    <row r="505" spans="1:29" x14ac:dyDescent="0.25">
      <c r="A505" s="6" t="s">
        <v>46</v>
      </c>
      <c r="B505" s="6">
        <v>40291</v>
      </c>
      <c r="C505" s="6" t="s">
        <v>47</v>
      </c>
      <c r="D505" s="6">
        <v>4001</v>
      </c>
      <c r="E505" s="6">
        <v>23</v>
      </c>
      <c r="F505" s="6">
        <v>4</v>
      </c>
      <c r="G505" s="4">
        <v>12.899993896484375</v>
      </c>
      <c r="H505" s="4">
        <v>22.199996948242188</v>
      </c>
      <c r="I505" s="1">
        <v>3</v>
      </c>
      <c r="J505" s="2">
        <v>0.19072907999907329</v>
      </c>
      <c r="K505" s="10">
        <v>21</v>
      </c>
      <c r="L505" s="2">
        <v>0.12870699264737026</v>
      </c>
      <c r="M505" s="10">
        <f>VLOOKUP(B505,'Fam ranks'!$E$3:$H$35,4,0)</f>
        <v>3</v>
      </c>
      <c r="N505" s="2">
        <v>0.11200910999944677</v>
      </c>
      <c r="O505" s="2">
        <v>9.6968653535598956E-2</v>
      </c>
      <c r="P505" s="2">
        <v>3.1738339111771305E-2</v>
      </c>
      <c r="Q505" s="2">
        <v>4.6981630887855216E-2</v>
      </c>
      <c r="R505" s="2">
        <v>2.6090248100241065E-2</v>
      </c>
      <c r="S505" s="4">
        <v>26.905857871546978</v>
      </c>
      <c r="T505" s="10">
        <v>10</v>
      </c>
      <c r="U505" s="10">
        <v>3</v>
      </c>
      <c r="V505" s="10">
        <v>1</v>
      </c>
      <c r="W505" s="28" t="s">
        <v>64</v>
      </c>
      <c r="X505" s="12">
        <f>IF(M505&lt;=$X$1,1,0)</f>
        <v>1</v>
      </c>
      <c r="Y505" s="12">
        <f>IF(V505&lt;=Y$1,1,0)</f>
        <v>1</v>
      </c>
      <c r="Z505" s="12">
        <f>IF(U505&lt;=Z$1,1,0)</f>
        <v>0</v>
      </c>
      <c r="AA505" s="20">
        <f>IF(I505=1,0,IF(I505=2,1,1+$AA$1))</f>
        <v>1.2</v>
      </c>
      <c r="AB505" s="12">
        <f>IF(T505&lt;=AB$1,1,0)</f>
        <v>1</v>
      </c>
      <c r="AC505" s="20">
        <f>SUM(X505:AB505)</f>
        <v>4.2</v>
      </c>
    </row>
    <row r="506" spans="1:29" x14ac:dyDescent="0.25">
      <c r="A506" s="6" t="s">
        <v>46</v>
      </c>
      <c r="B506" s="6">
        <v>40291</v>
      </c>
      <c r="C506" s="6" t="s">
        <v>47</v>
      </c>
      <c r="D506" s="6">
        <v>4001</v>
      </c>
      <c r="E506" s="6">
        <v>23</v>
      </c>
      <c r="F506" s="6">
        <v>2</v>
      </c>
      <c r="G506" s="4">
        <v>10.899993896484375</v>
      </c>
      <c r="H506" s="4">
        <v>14.599998474121094</v>
      </c>
      <c r="I506" s="1">
        <v>3</v>
      </c>
      <c r="J506" s="2">
        <v>6.970331999946211E-2</v>
      </c>
      <c r="K506" s="10">
        <v>407</v>
      </c>
      <c r="L506" s="2">
        <v>0.12870699264737026</v>
      </c>
      <c r="M506" s="10">
        <f>VLOOKUP(B506,'Fam ranks'!$E$3:$H$35,4,0)</f>
        <v>3</v>
      </c>
      <c r="N506" s="2">
        <v>0.11200910999944677</v>
      </c>
      <c r="O506" s="2">
        <v>9.6968653535598956E-2</v>
      </c>
      <c r="P506" s="2">
        <v>3.1738339111771305E-2</v>
      </c>
      <c r="Q506" s="2">
        <v>-7.4044129111755966E-2</v>
      </c>
      <c r="R506" s="2">
        <v>7.9363841002993898E-3</v>
      </c>
      <c r="S506" s="4">
        <v>8.1844841718729224</v>
      </c>
      <c r="T506" s="10">
        <v>146</v>
      </c>
      <c r="U506" s="10">
        <v>4</v>
      </c>
      <c r="V506" s="10">
        <v>3</v>
      </c>
      <c r="W506" s="28" t="s">
        <v>66</v>
      </c>
      <c r="X506" s="12">
        <f>IF(M506&lt;=$X$1,1,0)</f>
        <v>1</v>
      </c>
      <c r="Y506" s="12">
        <f>IF(V506&lt;=Y$1,1,0)</f>
        <v>1</v>
      </c>
      <c r="Z506" s="12">
        <f>IF(U506&lt;=Z$1,1,0)</f>
        <v>0</v>
      </c>
      <c r="AA506" s="20">
        <f>IF(I506=1,0,IF(I506=2,1,1+$AA$1))</f>
        <v>1.2</v>
      </c>
      <c r="AB506" s="12">
        <f>IF(T506&lt;=AB$1,1,0)</f>
        <v>0</v>
      </c>
      <c r="AC506" s="20">
        <f>SUM(X506:AB506)</f>
        <v>3.2</v>
      </c>
    </row>
    <row r="507" spans="1:29" x14ac:dyDescent="0.25">
      <c r="A507" s="6" t="s">
        <v>28</v>
      </c>
      <c r="B507" s="6">
        <v>4021001</v>
      </c>
      <c r="C507" s="6" t="s">
        <v>29</v>
      </c>
      <c r="D507" s="6">
        <v>4001</v>
      </c>
      <c r="E507" s="6">
        <v>23</v>
      </c>
      <c r="F507" s="6">
        <v>4</v>
      </c>
      <c r="G507" s="4">
        <v>12.099998474121094</v>
      </c>
      <c r="H507" s="4">
        <v>20.099990844726563</v>
      </c>
      <c r="I507" s="1">
        <v>3</v>
      </c>
      <c r="J507" s="2">
        <v>0.14665562999834947</v>
      </c>
      <c r="K507" s="10">
        <v>82</v>
      </c>
      <c r="L507" s="2">
        <v>0.11291944754405683</v>
      </c>
      <c r="M507" s="10">
        <f>VLOOKUP(B507,'Fam ranks'!$E$3:$H$35,4,0)</f>
        <v>6</v>
      </c>
      <c r="N507" s="2">
        <v>0.11200910999944677</v>
      </c>
      <c r="O507" s="2">
        <v>9.6968653535598956E-2</v>
      </c>
      <c r="P507" s="2">
        <v>1.5950794008457878E-2</v>
      </c>
      <c r="Q507" s="2">
        <v>1.869572599044482E-2</v>
      </c>
      <c r="R507" s="2">
        <v>1.2374835303641449E-2</v>
      </c>
      <c r="S507" s="4">
        <v>12.761686227909127</v>
      </c>
      <c r="T507" s="10">
        <v>88</v>
      </c>
      <c r="U507" s="10">
        <v>1</v>
      </c>
      <c r="V507" s="10">
        <v>1</v>
      </c>
      <c r="W507" s="28" t="s">
        <v>65</v>
      </c>
      <c r="X507" s="12">
        <f>IF(M507&lt;=$X$1,1,0)</f>
        <v>1</v>
      </c>
      <c r="Y507" s="12">
        <f>IF(V507&lt;=Y$1,1,0)</f>
        <v>1</v>
      </c>
      <c r="Z507" s="12">
        <f>IF(U507&lt;=Z$1,1,0)</f>
        <v>1</v>
      </c>
      <c r="AA507" s="20">
        <f>IF(I507=1,0,IF(I507=2,1,1+$AA$1))</f>
        <v>1.2</v>
      </c>
      <c r="AB507" s="12">
        <f>IF(T507&lt;=AB$1,1,0)</f>
        <v>1</v>
      </c>
      <c r="AC507" s="20">
        <f>SUM(X507:AB507)</f>
        <v>5.2</v>
      </c>
    </row>
    <row r="508" spans="1:29" x14ac:dyDescent="0.25">
      <c r="A508" s="6" t="s">
        <v>28</v>
      </c>
      <c r="B508" s="6">
        <v>4021001</v>
      </c>
      <c r="C508" s="6" t="s">
        <v>29</v>
      </c>
      <c r="D508" s="6">
        <v>4001</v>
      </c>
      <c r="E508" s="6">
        <v>23</v>
      </c>
      <c r="F508" s="6">
        <v>5</v>
      </c>
      <c r="G508" s="4">
        <v>11.899993896484375</v>
      </c>
      <c r="H508" s="4">
        <v>20</v>
      </c>
      <c r="I508" s="1">
        <v>2</v>
      </c>
      <c r="J508" s="2">
        <v>0.14279999999962456</v>
      </c>
      <c r="K508" s="10">
        <v>89</v>
      </c>
      <c r="L508" s="2">
        <v>0.11291944754405683</v>
      </c>
      <c r="M508" s="10">
        <f>VLOOKUP(B508,'Fam ranks'!$E$3:$H$35,4,0)</f>
        <v>6</v>
      </c>
      <c r="N508" s="2">
        <v>0.11200910999944677</v>
      </c>
      <c r="O508" s="2">
        <v>9.6968653535598956E-2</v>
      </c>
      <c r="P508" s="2">
        <v>1.5950794008457878E-2</v>
      </c>
      <c r="Q508" s="2">
        <v>1.4840095991719912E-2</v>
      </c>
      <c r="R508" s="2">
        <v>1.1796490803832714E-2</v>
      </c>
      <c r="S508" s="4">
        <v>12.165262044710156</v>
      </c>
      <c r="T508" s="10">
        <v>95</v>
      </c>
      <c r="U508" s="10">
        <v>2</v>
      </c>
      <c r="V508" s="10">
        <v>3</v>
      </c>
      <c r="W508" s="28" t="s">
        <v>65</v>
      </c>
      <c r="X508" s="12">
        <f>IF(M508&lt;=$X$1,1,0)</f>
        <v>1</v>
      </c>
      <c r="Y508" s="12">
        <f>IF(V508&lt;=Y$1,1,0)</f>
        <v>1</v>
      </c>
      <c r="Z508" s="12">
        <f>IF(U508&lt;=Z$1,1,0)</f>
        <v>1</v>
      </c>
      <c r="AA508" s="20">
        <f>IF(I508=1,0,IF(I508=2,1,1+$AA$1))</f>
        <v>1</v>
      </c>
      <c r="AB508" s="12">
        <f>IF(T508&lt;=AB$1,1,0)</f>
        <v>1</v>
      </c>
      <c r="AC508" s="20">
        <f>SUM(X508:AB508)</f>
        <v>5</v>
      </c>
    </row>
    <row r="509" spans="1:29" x14ac:dyDescent="0.25">
      <c r="A509" s="6" t="s">
        <v>28</v>
      </c>
      <c r="B509" s="6">
        <v>4021001</v>
      </c>
      <c r="C509" s="6" t="s">
        <v>29</v>
      </c>
      <c r="D509" s="6">
        <v>4001</v>
      </c>
      <c r="E509" s="6">
        <v>23</v>
      </c>
      <c r="F509" s="6">
        <v>3</v>
      </c>
      <c r="G509" s="4">
        <v>12</v>
      </c>
      <c r="H509" s="4">
        <v>19.29998779296875</v>
      </c>
      <c r="I509" s="1">
        <v>3</v>
      </c>
      <c r="J509" s="2">
        <v>0.13409639999917999</v>
      </c>
      <c r="K509" s="10">
        <v>114</v>
      </c>
      <c r="L509" s="2">
        <v>0.11291944754405683</v>
      </c>
      <c r="M509" s="10">
        <f>VLOOKUP(B509,'Fam ranks'!$E$3:$H$35,4,0)</f>
        <v>6</v>
      </c>
      <c r="N509" s="2">
        <v>0.11200910999944677</v>
      </c>
      <c r="O509" s="2">
        <v>9.6968653535598956E-2</v>
      </c>
      <c r="P509" s="2">
        <v>1.5950794008457878E-2</v>
      </c>
      <c r="Q509" s="2">
        <v>6.1364959912753453E-3</v>
      </c>
      <c r="R509" s="2">
        <v>1.0490950803766028E-2</v>
      </c>
      <c r="S509" s="4">
        <v>10.818909432329706</v>
      </c>
      <c r="T509" s="10">
        <v>113</v>
      </c>
      <c r="U509" s="10">
        <v>3</v>
      </c>
      <c r="V509" s="10">
        <v>6</v>
      </c>
      <c r="W509" s="28" t="s">
        <v>66</v>
      </c>
      <c r="X509" s="12">
        <f>IF(M509&lt;=$X$1,1,0)</f>
        <v>1</v>
      </c>
      <c r="Y509" s="12">
        <f>IF(V509&lt;=Y$1,1,0)</f>
        <v>0</v>
      </c>
      <c r="Z509" s="12">
        <f>IF(U509&lt;=Z$1,1,0)</f>
        <v>0</v>
      </c>
      <c r="AA509" s="20">
        <f>IF(I509=1,0,IF(I509=2,1,1+$AA$1))</f>
        <v>1.2</v>
      </c>
      <c r="AB509" s="12">
        <f>IF(T509&lt;=AB$1,1,0)</f>
        <v>0</v>
      </c>
      <c r="AC509" s="20">
        <f>SUM(X509:AB509)</f>
        <v>2.2000000000000002</v>
      </c>
    </row>
    <row r="510" spans="1:29" x14ac:dyDescent="0.25">
      <c r="A510" s="6" t="s">
        <v>28</v>
      </c>
      <c r="B510" s="6">
        <v>4021001</v>
      </c>
      <c r="C510" s="6" t="s">
        <v>29</v>
      </c>
      <c r="D510" s="6">
        <v>4001</v>
      </c>
      <c r="E510" s="6">
        <v>23</v>
      </c>
      <c r="F510" s="6">
        <v>2</v>
      </c>
      <c r="G510" s="4">
        <v>13</v>
      </c>
      <c r="H510" s="4">
        <v>16</v>
      </c>
      <c r="I510" s="1">
        <v>3</v>
      </c>
      <c r="J510" s="2">
        <v>9.9839999999858264E-2</v>
      </c>
      <c r="K510" s="10">
        <v>265</v>
      </c>
      <c r="L510" s="2">
        <v>0.11291944754405683</v>
      </c>
      <c r="M510" s="10">
        <f>VLOOKUP(B510,'Fam ranks'!$E$3:$H$35,4,0)</f>
        <v>6</v>
      </c>
      <c r="N510" s="2">
        <v>0.11200910999944677</v>
      </c>
      <c r="O510" s="2">
        <v>9.6968653535598956E-2</v>
      </c>
      <c r="P510" s="2">
        <v>1.5950794008457878E-2</v>
      </c>
      <c r="Q510" s="2">
        <v>-2.8119904008046384E-2</v>
      </c>
      <c r="R510" s="2">
        <v>5.3524908038677698E-3</v>
      </c>
      <c r="S510" s="4">
        <v>5.5198155369897686</v>
      </c>
      <c r="T510" s="10">
        <v>174</v>
      </c>
      <c r="U510" s="10">
        <v>4</v>
      </c>
      <c r="V510" s="10">
        <v>13</v>
      </c>
      <c r="W510" s="28" t="s">
        <v>67</v>
      </c>
      <c r="X510" s="12">
        <f>IF(M510&lt;=$X$1,1,0)</f>
        <v>1</v>
      </c>
      <c r="Y510" s="12">
        <f>IF(V510&lt;=Y$1,1,0)</f>
        <v>0</v>
      </c>
      <c r="Z510" s="12">
        <f>IF(U510&lt;=Z$1,1,0)</f>
        <v>0</v>
      </c>
      <c r="AA510" s="20">
        <f>IF(I510=1,0,IF(I510=2,1,1+$AA$1))</f>
        <v>1.2</v>
      </c>
      <c r="AB510" s="12">
        <f>IF(T510&lt;=AB$1,1,0)</f>
        <v>0</v>
      </c>
      <c r="AC510" s="20">
        <f>SUM(X510:AB510)</f>
        <v>2.2000000000000002</v>
      </c>
    </row>
    <row r="511" spans="1:29" x14ac:dyDescent="0.25">
      <c r="A511" s="6" t="s">
        <v>28</v>
      </c>
      <c r="B511" s="6">
        <v>4021001</v>
      </c>
      <c r="C511" s="6" t="s">
        <v>29</v>
      </c>
      <c r="D511" s="6">
        <v>4001</v>
      </c>
      <c r="E511" s="6">
        <v>23</v>
      </c>
      <c r="F511" s="6">
        <v>1</v>
      </c>
      <c r="G511" s="4">
        <v>10.899993896484375</v>
      </c>
      <c r="H511" s="4">
        <v>17.29998779296875</v>
      </c>
      <c r="I511" s="1">
        <v>3</v>
      </c>
      <c r="J511" s="2">
        <v>9.7867829999813694E-2</v>
      </c>
      <c r="K511" s="10">
        <v>280</v>
      </c>
      <c r="L511" s="2">
        <v>0.11291944754405683</v>
      </c>
      <c r="M511" s="10">
        <f>VLOOKUP(B511,'Fam ranks'!$E$3:$H$35,4,0)</f>
        <v>6</v>
      </c>
      <c r="N511" s="2">
        <v>0.11200910999944677</v>
      </c>
      <c r="O511" s="2">
        <v>9.6968653535598956E-2</v>
      </c>
      <c r="P511" s="2">
        <v>1.5950794008457878E-2</v>
      </c>
      <c r="Q511" s="2">
        <v>-3.0092074008090955E-2</v>
      </c>
      <c r="R511" s="2">
        <v>5.056665303861084E-3</v>
      </c>
      <c r="S511" s="4">
        <v>5.214742207392506</v>
      </c>
      <c r="T511" s="10">
        <v>179</v>
      </c>
      <c r="U511" s="10">
        <v>5</v>
      </c>
      <c r="V511" s="10">
        <v>14</v>
      </c>
      <c r="W511" s="28" t="s">
        <v>67</v>
      </c>
      <c r="X511" s="12">
        <f>IF(M511&lt;=$X$1,1,0)</f>
        <v>1</v>
      </c>
      <c r="Y511" s="12">
        <f>IF(V511&lt;=Y$1,1,0)</f>
        <v>0</v>
      </c>
      <c r="Z511" s="12">
        <f>IF(U511&lt;=Z$1,1,0)</f>
        <v>0</v>
      </c>
      <c r="AA511" s="20">
        <f>IF(I511=1,0,IF(I511=2,1,1+$AA$1))</f>
        <v>1.2</v>
      </c>
      <c r="AB511" s="12">
        <f>IF(T511&lt;=AB$1,1,0)</f>
        <v>0</v>
      </c>
      <c r="AC511" s="20">
        <f>SUM(X511:AB511)</f>
        <v>2.2000000000000002</v>
      </c>
    </row>
    <row r="512" spans="1:29" x14ac:dyDescent="0.25">
      <c r="A512" s="6" t="s">
        <v>28</v>
      </c>
      <c r="B512" s="6">
        <v>4021001</v>
      </c>
      <c r="C512" s="6" t="s">
        <v>29</v>
      </c>
      <c r="D512" s="6">
        <v>4001</v>
      </c>
      <c r="E512" s="6">
        <v>23</v>
      </c>
      <c r="F512" s="6">
        <v>6</v>
      </c>
      <c r="G512" s="4">
        <v>11.399993896484375</v>
      </c>
      <c r="H512" s="4">
        <v>16.899993896484375</v>
      </c>
      <c r="I512" s="1">
        <v>3</v>
      </c>
      <c r="J512" s="2">
        <v>9.767861999989691E-2</v>
      </c>
      <c r="K512" s="10">
        <v>281</v>
      </c>
      <c r="L512" s="2">
        <v>0.11291944754405683</v>
      </c>
      <c r="M512" s="10">
        <f>VLOOKUP(B512,'Fam ranks'!$E$3:$H$35,4,0)</f>
        <v>6</v>
      </c>
      <c r="N512" s="2">
        <v>0.11200910999944677</v>
      </c>
      <c r="O512" s="2">
        <v>9.6968653535598956E-2</v>
      </c>
      <c r="P512" s="2">
        <v>1.5950794008457878E-2</v>
      </c>
      <c r="Q512" s="2">
        <v>-3.0281284008007739E-2</v>
      </c>
      <c r="R512" s="2">
        <v>5.0282838038735664E-3</v>
      </c>
      <c r="S512" s="4">
        <v>5.1854734705866488</v>
      </c>
      <c r="T512" s="10">
        <v>180</v>
      </c>
      <c r="U512" s="10">
        <v>6</v>
      </c>
      <c r="V512" s="10">
        <v>15</v>
      </c>
      <c r="W512" s="28" t="s">
        <v>67</v>
      </c>
      <c r="X512" s="12">
        <f>IF(M512&lt;=$X$1,1,0)</f>
        <v>1</v>
      </c>
      <c r="Y512" s="12">
        <f>IF(V512&lt;=Y$1,1,0)</f>
        <v>0</v>
      </c>
      <c r="Z512" s="12">
        <f>IF(U512&lt;=Z$1,1,0)</f>
        <v>0</v>
      </c>
      <c r="AA512" s="20">
        <f>IF(I512=1,0,IF(I512=2,1,1+$AA$1))</f>
        <v>1.2</v>
      </c>
      <c r="AB512" s="12">
        <f>IF(T512&lt;=AB$1,1,0)</f>
        <v>0</v>
      </c>
      <c r="AC512" s="20">
        <f>SUM(X512:AB512)</f>
        <v>2.2000000000000002</v>
      </c>
    </row>
    <row r="513" spans="1:29" x14ac:dyDescent="0.25">
      <c r="A513" s="6" t="s">
        <v>35</v>
      </c>
      <c r="B513" s="6">
        <v>4021021</v>
      </c>
      <c r="C513" s="6" t="s">
        <v>36</v>
      </c>
      <c r="D513" s="6">
        <v>4001</v>
      </c>
      <c r="E513" s="6">
        <v>23</v>
      </c>
      <c r="F513" s="6">
        <v>2</v>
      </c>
      <c r="G513" s="4">
        <v>10.799995422363281</v>
      </c>
      <c r="H513" s="4">
        <v>20.5</v>
      </c>
      <c r="I513" s="1">
        <v>3</v>
      </c>
      <c r="J513" s="2">
        <v>0.13616099999853759</v>
      </c>
      <c r="K513" s="10">
        <v>108</v>
      </c>
      <c r="L513" s="2">
        <v>0.10498249645195783</v>
      </c>
      <c r="M513" s="10">
        <f>VLOOKUP(B513,'Fam ranks'!$E$3:$H$35,4,0)</f>
        <v>11</v>
      </c>
      <c r="N513" s="2">
        <v>0.11200910999944677</v>
      </c>
      <c r="O513" s="2">
        <v>9.6968653535598956E-2</v>
      </c>
      <c r="P513" s="2">
        <v>8.0138429163588709E-3</v>
      </c>
      <c r="Q513" s="2">
        <v>1.6138047082731949E-2</v>
      </c>
      <c r="R513" s="2">
        <v>7.2290128122251152E-3</v>
      </c>
      <c r="S513" s="4">
        <v>7.4549996814911053</v>
      </c>
      <c r="T513" s="10">
        <v>157</v>
      </c>
      <c r="U513" s="10">
        <v>1</v>
      </c>
      <c r="V513" s="10">
        <v>8</v>
      </c>
      <c r="W513" s="28" t="s">
        <v>67</v>
      </c>
      <c r="X513" s="12">
        <f>IF(M513&lt;=$X$1,1,0)</f>
        <v>1</v>
      </c>
      <c r="Y513" s="12">
        <f>IF(V513&lt;=Y$1,1,0)</f>
        <v>0</v>
      </c>
      <c r="Z513" s="12">
        <f>IF(U513&lt;=Z$1,1,0)</f>
        <v>1</v>
      </c>
      <c r="AA513" s="20">
        <f>IF(I513=1,0,IF(I513=2,1,1+$AA$1))</f>
        <v>1.2</v>
      </c>
      <c r="AB513" s="12">
        <f>IF(T513&lt;=AB$1,1,0)</f>
        <v>0</v>
      </c>
      <c r="AC513" s="20">
        <f>SUM(X513:AB513)</f>
        <v>3.2</v>
      </c>
    </row>
    <row r="514" spans="1:29" x14ac:dyDescent="0.25">
      <c r="A514" s="6" t="s">
        <v>35</v>
      </c>
      <c r="B514" s="6">
        <v>4021021</v>
      </c>
      <c r="C514" s="6" t="s">
        <v>36</v>
      </c>
      <c r="D514" s="6">
        <v>4001</v>
      </c>
      <c r="E514" s="6">
        <v>23</v>
      </c>
      <c r="F514" s="6">
        <v>3</v>
      </c>
      <c r="G514" s="4">
        <v>11</v>
      </c>
      <c r="H514" s="4">
        <v>20</v>
      </c>
      <c r="I514" s="1">
        <v>2</v>
      </c>
      <c r="J514" s="2">
        <v>0.1319999999996071</v>
      </c>
      <c r="K514" s="10">
        <v>120</v>
      </c>
      <c r="L514" s="2">
        <v>0.10498249645195783</v>
      </c>
      <c r="M514" s="10">
        <f>VLOOKUP(B514,'Fam ranks'!$E$3:$H$35,4,0)</f>
        <v>11</v>
      </c>
      <c r="N514" s="2">
        <v>0.11200910999944677</v>
      </c>
      <c r="O514" s="2">
        <v>9.6968653535598956E-2</v>
      </c>
      <c r="P514" s="2">
        <v>8.0138429163588709E-3</v>
      </c>
      <c r="Q514" s="2">
        <v>1.1977047083801456E-2</v>
      </c>
      <c r="R514" s="2">
        <v>6.6048628123855403E-3</v>
      </c>
      <c r="S514" s="4">
        <v>6.81133806809102</v>
      </c>
      <c r="T514" s="10">
        <v>162</v>
      </c>
      <c r="U514" s="10">
        <v>2</v>
      </c>
      <c r="V514" s="10">
        <v>9</v>
      </c>
      <c r="W514" s="28" t="s">
        <v>67</v>
      </c>
      <c r="X514" s="12">
        <f>IF(M514&lt;=$X$1,1,0)</f>
        <v>1</v>
      </c>
      <c r="Y514" s="12">
        <f>IF(V514&lt;=Y$1,1,0)</f>
        <v>0</v>
      </c>
      <c r="Z514" s="12">
        <f>IF(U514&lt;=Z$1,1,0)</f>
        <v>1</v>
      </c>
      <c r="AA514" s="20">
        <f>IF(I514=1,0,IF(I514=2,1,1+$AA$1))</f>
        <v>1</v>
      </c>
      <c r="AB514" s="12">
        <f>IF(T514&lt;=AB$1,1,0)</f>
        <v>0</v>
      </c>
      <c r="AC514" s="20">
        <f>SUM(X514:AB514)</f>
        <v>3</v>
      </c>
    </row>
    <row r="515" spans="1:29" x14ac:dyDescent="0.25">
      <c r="A515" s="6" t="s">
        <v>35</v>
      </c>
      <c r="B515" s="6">
        <v>4021021</v>
      </c>
      <c r="C515" s="6" t="s">
        <v>36</v>
      </c>
      <c r="D515" s="6">
        <v>4001</v>
      </c>
      <c r="E515" s="6">
        <v>23</v>
      </c>
      <c r="F515" s="6">
        <v>5</v>
      </c>
      <c r="G515" s="4">
        <v>10.699996948242188</v>
      </c>
      <c r="H515" s="4">
        <v>18.899993896484375</v>
      </c>
      <c r="I515" s="1">
        <v>3</v>
      </c>
      <c r="J515" s="2">
        <v>0.1146644099999321</v>
      </c>
      <c r="K515" s="10">
        <v>192</v>
      </c>
      <c r="L515" s="2">
        <v>0.10498249645195783</v>
      </c>
      <c r="M515" s="10">
        <f>VLOOKUP(B515,'Fam ranks'!$E$3:$H$35,4,0)</f>
        <v>11</v>
      </c>
      <c r="N515" s="2">
        <v>0.11200910999944677</v>
      </c>
      <c r="O515" s="2">
        <v>9.6968653535598956E-2</v>
      </c>
      <c r="P515" s="2">
        <v>8.0138429163588709E-3</v>
      </c>
      <c r="Q515" s="2">
        <v>-5.3585429158735376E-3</v>
      </c>
      <c r="R515" s="2">
        <v>4.0045243124342917E-3</v>
      </c>
      <c r="S515" s="4">
        <v>4.129710134589172</v>
      </c>
      <c r="T515" s="10">
        <v>194</v>
      </c>
      <c r="U515" s="10">
        <v>3</v>
      </c>
      <c r="V515" s="10">
        <v>12</v>
      </c>
      <c r="W515" s="28" t="s">
        <v>67</v>
      </c>
      <c r="X515" s="12">
        <f>IF(M515&lt;=$X$1,1,0)</f>
        <v>1</v>
      </c>
      <c r="Y515" s="12">
        <f>IF(V515&lt;=Y$1,1,0)</f>
        <v>0</v>
      </c>
      <c r="Z515" s="12">
        <f>IF(U515&lt;=Z$1,1,0)</f>
        <v>0</v>
      </c>
      <c r="AA515" s="20">
        <f>IF(I515=1,0,IF(I515=2,1,1+$AA$1))</f>
        <v>1.2</v>
      </c>
      <c r="AB515" s="12">
        <f>IF(T515&lt;=AB$1,1,0)</f>
        <v>0</v>
      </c>
      <c r="AC515" s="20">
        <f>SUM(X515:AB515)</f>
        <v>2.2000000000000002</v>
      </c>
    </row>
    <row r="516" spans="1:29" x14ac:dyDescent="0.25">
      <c r="A516" s="6" t="s">
        <v>35</v>
      </c>
      <c r="B516" s="6">
        <v>4021021</v>
      </c>
      <c r="C516" s="6" t="s">
        <v>36</v>
      </c>
      <c r="D516" s="6">
        <v>4001</v>
      </c>
      <c r="E516" s="6">
        <v>23</v>
      </c>
      <c r="F516" s="6">
        <v>6</v>
      </c>
      <c r="G516" s="4">
        <v>10.399993896484375</v>
      </c>
      <c r="H516" s="4">
        <v>18.29998779296875</v>
      </c>
      <c r="I516" s="1">
        <v>1</v>
      </c>
      <c r="J516" s="2">
        <v>0.1044856799999252</v>
      </c>
      <c r="K516" s="10">
        <v>234</v>
      </c>
      <c r="L516" s="2">
        <v>0.10498249645195783</v>
      </c>
      <c r="M516" s="10">
        <f>VLOOKUP(B516,'Fam ranks'!$E$3:$H$35,4,0)</f>
        <v>11</v>
      </c>
      <c r="N516" s="2">
        <v>0.11200910999944677</v>
      </c>
      <c r="O516" s="2">
        <v>9.6968653535598956E-2</v>
      </c>
      <c r="P516" s="2">
        <v>8.0138429163588709E-3</v>
      </c>
      <c r="Q516" s="2">
        <v>-1.5537272915880446E-2</v>
      </c>
      <c r="R516" s="2">
        <v>2.4777148124332554E-3</v>
      </c>
      <c r="S516" s="4">
        <v>2.5551708950188128</v>
      </c>
      <c r="T516" s="10">
        <v>218</v>
      </c>
      <c r="U516" s="10">
        <v>4</v>
      </c>
      <c r="V516" s="10">
        <v>15</v>
      </c>
      <c r="W516" s="28" t="s">
        <v>11</v>
      </c>
      <c r="X516" s="12">
        <f>IF(M516&lt;=$X$1,1,0)</f>
        <v>1</v>
      </c>
      <c r="Y516" s="12">
        <f>IF(V516&lt;=Y$1,1,0)</f>
        <v>0</v>
      </c>
      <c r="Z516" s="12">
        <f>IF(U516&lt;=Z$1,1,0)</f>
        <v>0</v>
      </c>
      <c r="AA516" s="20">
        <f>IF(I516=1,0,IF(I516=2,1,1+$AA$1))</f>
        <v>0</v>
      </c>
      <c r="AB516" s="12">
        <f>IF(T516&lt;=AB$1,1,0)</f>
        <v>0</v>
      </c>
      <c r="AC516" s="20">
        <f>SUM(X516:AB516)</f>
        <v>1</v>
      </c>
    </row>
    <row r="517" spans="1:29" x14ac:dyDescent="0.25">
      <c r="A517" s="6" t="s">
        <v>35</v>
      </c>
      <c r="B517" s="6">
        <v>4021021</v>
      </c>
      <c r="C517" s="6" t="s">
        <v>36</v>
      </c>
      <c r="D517" s="6">
        <v>4001</v>
      </c>
      <c r="E517" s="6">
        <v>23</v>
      </c>
      <c r="F517" s="6">
        <v>1</v>
      </c>
      <c r="G517" s="4">
        <v>10.899993896484375</v>
      </c>
      <c r="H517" s="4">
        <v>17.79998779296875</v>
      </c>
      <c r="I517" s="1">
        <v>2</v>
      </c>
      <c r="J517" s="2">
        <v>0.10360667999975703</v>
      </c>
      <c r="K517" s="10">
        <v>239</v>
      </c>
      <c r="L517" s="2">
        <v>0.10498249645195783</v>
      </c>
      <c r="M517" s="10">
        <f>VLOOKUP(B517,'Fam ranks'!$E$3:$H$35,4,0)</f>
        <v>11</v>
      </c>
      <c r="N517" s="2">
        <v>0.11200910999944677</v>
      </c>
      <c r="O517" s="2">
        <v>9.6968653535598956E-2</v>
      </c>
      <c r="P517" s="2">
        <v>8.0138429163588709E-3</v>
      </c>
      <c r="Q517" s="2">
        <v>-1.6416272916048608E-2</v>
      </c>
      <c r="R517" s="2">
        <v>2.3458648124080315E-3</v>
      </c>
      <c r="S517" s="4">
        <v>2.4191991193801838</v>
      </c>
      <c r="T517" s="10">
        <v>225</v>
      </c>
      <c r="U517" s="10">
        <v>5</v>
      </c>
      <c r="V517" s="10">
        <v>16</v>
      </c>
      <c r="W517" s="28" t="s">
        <v>11</v>
      </c>
      <c r="X517" s="12">
        <f>IF(M517&lt;=$X$1,1,0)</f>
        <v>1</v>
      </c>
      <c r="Y517" s="12">
        <f>IF(V517&lt;=Y$1,1,0)</f>
        <v>0</v>
      </c>
      <c r="Z517" s="12">
        <f>IF(U517&lt;=Z$1,1,0)</f>
        <v>0</v>
      </c>
      <c r="AA517" s="20">
        <f>IF(I517=1,0,IF(I517=2,1,1+$AA$1))</f>
        <v>1</v>
      </c>
      <c r="AB517" s="12">
        <f>IF(T517&lt;=AB$1,1,0)</f>
        <v>0</v>
      </c>
      <c r="AC517" s="20">
        <f>SUM(X517:AB517)</f>
        <v>2</v>
      </c>
    </row>
    <row r="518" spans="1:29" x14ac:dyDescent="0.25">
      <c r="A518" s="6" t="s">
        <v>35</v>
      </c>
      <c r="B518" s="6">
        <v>4021021</v>
      </c>
      <c r="C518" s="6" t="s">
        <v>36</v>
      </c>
      <c r="D518" s="6">
        <v>4001</v>
      </c>
      <c r="E518" s="6">
        <v>23</v>
      </c>
      <c r="F518" s="6">
        <v>4</v>
      </c>
      <c r="G518" s="4">
        <v>10</v>
      </c>
      <c r="H518" s="4">
        <v>12.599998474121094</v>
      </c>
      <c r="I518" s="1">
        <v>2</v>
      </c>
      <c r="J518" s="2">
        <v>4.762799999980416E-2</v>
      </c>
      <c r="K518" s="10">
        <v>480</v>
      </c>
      <c r="L518" s="2">
        <v>0.10498249645195783</v>
      </c>
      <c r="M518" s="10">
        <f>VLOOKUP(B518,'Fam ranks'!$E$3:$H$35,4,0)</f>
        <v>11</v>
      </c>
      <c r="N518" s="2">
        <v>0.11200910999944677</v>
      </c>
      <c r="O518" s="2">
        <v>9.6968653535598956E-2</v>
      </c>
      <c r="P518" s="2">
        <v>8.0138429163588709E-3</v>
      </c>
      <c r="Q518" s="2">
        <v>-7.2394952916001468E-2</v>
      </c>
      <c r="R518" s="2">
        <v>-6.0509371875848974E-3</v>
      </c>
      <c r="S518" s="4">
        <v>-6.2400961207154308</v>
      </c>
      <c r="T518" s="10">
        <v>405</v>
      </c>
      <c r="U518" s="10">
        <v>6</v>
      </c>
      <c r="V518" s="10">
        <v>22</v>
      </c>
      <c r="W518" s="28" t="s">
        <v>11</v>
      </c>
      <c r="X518" s="12">
        <f>IF(M518&lt;=$X$1,1,0)</f>
        <v>1</v>
      </c>
      <c r="Y518" s="12">
        <f>IF(V518&lt;=Y$1,1,0)</f>
        <v>0</v>
      </c>
      <c r="Z518" s="12">
        <f>IF(U518&lt;=Z$1,1,0)</f>
        <v>0</v>
      </c>
      <c r="AA518" s="20">
        <f>IF(I518=1,0,IF(I518=2,1,1+$AA$1))</f>
        <v>1</v>
      </c>
      <c r="AB518" s="12">
        <f>IF(T518&lt;=AB$1,1,0)</f>
        <v>0</v>
      </c>
      <c r="AC518" s="20">
        <f>SUM(X518:AB518)</f>
        <v>2</v>
      </c>
    </row>
    <row r="519" spans="1:29" x14ac:dyDescent="0.25">
      <c r="A519" s="6" t="s">
        <v>42</v>
      </c>
      <c r="B519" s="6">
        <v>13021051</v>
      </c>
      <c r="C519" s="6" t="s">
        <v>11</v>
      </c>
      <c r="D519" s="6">
        <v>13001</v>
      </c>
      <c r="E519" s="6">
        <v>23</v>
      </c>
      <c r="F519" s="6">
        <v>5</v>
      </c>
      <c r="G519" s="4">
        <v>11.899993896484375</v>
      </c>
      <c r="H519" s="4">
        <v>21.5</v>
      </c>
      <c r="I519" s="1">
        <v>3</v>
      </c>
      <c r="J519" s="2">
        <v>0.16502324999964912</v>
      </c>
      <c r="K519" s="10">
        <v>49</v>
      </c>
      <c r="L519" s="2">
        <v>9.6586076755536043E-2</v>
      </c>
      <c r="M519" s="10">
        <f>VLOOKUP(B519,'Fam ranks'!$E$3:$H$35,4,0)</f>
        <v>16</v>
      </c>
      <c r="N519" s="2">
        <v>0.11200910999944677</v>
      </c>
      <c r="O519" s="2">
        <v>9.6968653535598956E-2</v>
      </c>
      <c r="P519" s="2">
        <v>-3.8257678006291262E-4</v>
      </c>
      <c r="Q519" s="2">
        <v>5.3396716780265266E-2</v>
      </c>
      <c r="R519" s="2">
        <v>7.7799614490020423E-3</v>
      </c>
      <c r="S519" s="4">
        <v>8.0231715769322065</v>
      </c>
      <c r="T519" s="10">
        <v>148</v>
      </c>
      <c r="U519" s="10">
        <v>1</v>
      </c>
      <c r="V519" s="10">
        <v>4</v>
      </c>
      <c r="W519" s="28" t="s">
        <v>66</v>
      </c>
      <c r="X519" s="12">
        <f>IF(M519&lt;=$X$1,1,0)</f>
        <v>0</v>
      </c>
      <c r="Y519" s="12">
        <f>IF(V519&lt;=Y$1,1,0)</f>
        <v>1</v>
      </c>
      <c r="Z519" s="12">
        <f>IF(U519&lt;=Z$1,1,0)</f>
        <v>1</v>
      </c>
      <c r="AA519" s="20">
        <f>IF(I519=1,0,IF(I519=2,1,1+$AA$1))</f>
        <v>1.2</v>
      </c>
      <c r="AB519" s="12">
        <f>IF(T519&lt;=AB$1,1,0)</f>
        <v>0</v>
      </c>
      <c r="AC519" s="20">
        <f>SUM(X519:AB519)</f>
        <v>3.2</v>
      </c>
    </row>
    <row r="520" spans="1:29" x14ac:dyDescent="0.25">
      <c r="A520" s="6" t="s">
        <v>42</v>
      </c>
      <c r="B520" s="6">
        <v>13021051</v>
      </c>
      <c r="C520" s="6" t="s">
        <v>11</v>
      </c>
      <c r="D520" s="6">
        <v>13001</v>
      </c>
      <c r="E520" s="6">
        <v>23</v>
      </c>
      <c r="F520" s="6">
        <v>6</v>
      </c>
      <c r="G520" s="4">
        <v>11.599998474121094</v>
      </c>
      <c r="H520" s="4">
        <v>18.5</v>
      </c>
      <c r="I520" s="1">
        <v>1</v>
      </c>
      <c r="J520" s="2">
        <v>0.11910299999999552</v>
      </c>
      <c r="K520" s="10">
        <v>171</v>
      </c>
      <c r="L520" s="2">
        <v>9.6586076755536043E-2</v>
      </c>
      <c r="M520" s="10">
        <f>VLOOKUP(B520,'Fam ranks'!$E$3:$H$35,4,0)</f>
        <v>16</v>
      </c>
      <c r="N520" s="2">
        <v>0.11200910999944677</v>
      </c>
      <c r="O520" s="2">
        <v>9.6968653535598956E-2</v>
      </c>
      <c r="P520" s="2">
        <v>-3.8257678006291262E-4</v>
      </c>
      <c r="Q520" s="2">
        <v>7.4764667806116597E-3</v>
      </c>
      <c r="R520" s="2">
        <v>8.9192394905400127E-4</v>
      </c>
      <c r="S520" s="4">
        <v>0.91980646996048032</v>
      </c>
      <c r="T520" s="10">
        <v>255</v>
      </c>
      <c r="U520" s="10">
        <v>2</v>
      </c>
      <c r="V520" s="10">
        <v>9</v>
      </c>
      <c r="W520" s="28" t="s">
        <v>11</v>
      </c>
      <c r="X520" s="12">
        <f>IF(M520&lt;=$X$1,1,0)</f>
        <v>0</v>
      </c>
      <c r="Y520" s="12">
        <f>IF(V520&lt;=Y$1,1,0)</f>
        <v>0</v>
      </c>
      <c r="Z520" s="12">
        <f>IF(U520&lt;=Z$1,1,0)</f>
        <v>1</v>
      </c>
      <c r="AA520" s="20">
        <f>IF(I520=1,0,IF(I520=2,1,1+$AA$1))</f>
        <v>0</v>
      </c>
      <c r="AB520" s="12">
        <f>IF(T520&lt;=AB$1,1,0)</f>
        <v>0</v>
      </c>
      <c r="AC520" s="20">
        <f>SUM(X520:AB520)</f>
        <v>1</v>
      </c>
    </row>
    <row r="521" spans="1:29" x14ac:dyDescent="0.25">
      <c r="A521" s="6" t="s">
        <v>42</v>
      </c>
      <c r="B521" s="6">
        <v>13021051</v>
      </c>
      <c r="C521" s="6" t="s">
        <v>11</v>
      </c>
      <c r="D521" s="6">
        <v>13001</v>
      </c>
      <c r="E521" s="6">
        <v>23</v>
      </c>
      <c r="F521" s="6">
        <v>1</v>
      </c>
      <c r="G521" s="4">
        <v>12</v>
      </c>
      <c r="H521" s="4">
        <v>15.5</v>
      </c>
      <c r="I521" s="1">
        <v>3</v>
      </c>
      <c r="J521" s="2">
        <v>8.6489999999685097E-2</v>
      </c>
      <c r="K521" s="10">
        <v>330</v>
      </c>
      <c r="L521" s="2">
        <v>9.6586076755536043E-2</v>
      </c>
      <c r="M521" s="10">
        <f>VLOOKUP(B521,'Fam ranks'!$E$3:$H$35,4,0)</f>
        <v>16</v>
      </c>
      <c r="N521" s="2">
        <v>0.11200910999944677</v>
      </c>
      <c r="O521" s="2">
        <v>9.6968653535598956E-2</v>
      </c>
      <c r="P521" s="2">
        <v>-3.8257678006291262E-4</v>
      </c>
      <c r="Q521" s="2">
        <v>-2.5136533219698762E-2</v>
      </c>
      <c r="R521" s="2">
        <v>-4.000026050992562E-3</v>
      </c>
      <c r="S521" s="4">
        <v>-4.1250712525610966</v>
      </c>
      <c r="T521" s="10">
        <v>369</v>
      </c>
      <c r="U521" s="10">
        <v>3</v>
      </c>
      <c r="V521" s="10">
        <v>17</v>
      </c>
      <c r="W521" s="28" t="s">
        <v>11</v>
      </c>
      <c r="X521" s="12">
        <f>IF(M521&lt;=$X$1,1,0)</f>
        <v>0</v>
      </c>
      <c r="Y521" s="12">
        <f>IF(V521&lt;=Y$1,1,0)</f>
        <v>0</v>
      </c>
      <c r="Z521" s="12">
        <f>IF(U521&lt;=Z$1,1,0)</f>
        <v>0</v>
      </c>
      <c r="AA521" s="20">
        <f>IF(I521=1,0,IF(I521=2,1,1+$AA$1))</f>
        <v>1.2</v>
      </c>
      <c r="AB521" s="12">
        <f>IF(T521&lt;=AB$1,1,0)</f>
        <v>0</v>
      </c>
      <c r="AC521" s="20">
        <f>SUM(X521:AB521)</f>
        <v>1.2</v>
      </c>
    </row>
    <row r="522" spans="1:29" x14ac:dyDescent="0.25">
      <c r="A522" s="6" t="s">
        <v>42</v>
      </c>
      <c r="B522" s="6">
        <v>13021051</v>
      </c>
      <c r="C522" s="6" t="s">
        <v>11</v>
      </c>
      <c r="D522" s="6">
        <v>13001</v>
      </c>
      <c r="E522" s="6">
        <v>23</v>
      </c>
      <c r="F522" s="6">
        <v>2</v>
      </c>
      <c r="G522" s="4">
        <v>9.399993896484375</v>
      </c>
      <c r="H522" s="4">
        <v>10.299995422363281</v>
      </c>
      <c r="I522" s="1">
        <v>3</v>
      </c>
      <c r="J522" s="2">
        <v>2.9917379999915283E-2</v>
      </c>
      <c r="K522" s="10">
        <v>513</v>
      </c>
      <c r="L522" s="2">
        <v>9.6586076755536043E-2</v>
      </c>
      <c r="M522" s="10">
        <f>VLOOKUP(B522,'Fam ranks'!$E$3:$H$35,4,0)</f>
        <v>16</v>
      </c>
      <c r="N522" s="2">
        <v>0.11200910999944677</v>
      </c>
      <c r="O522" s="2">
        <v>9.6968653535598956E-2</v>
      </c>
      <c r="P522" s="2">
        <v>-3.8257678006291262E-4</v>
      </c>
      <c r="Q522" s="2">
        <v>-8.1709153219468575E-2</v>
      </c>
      <c r="R522" s="2">
        <v>-1.2485919050958035E-2</v>
      </c>
      <c r="S522" s="4">
        <v>-12.876242575003092</v>
      </c>
      <c r="T522" s="10">
        <v>497</v>
      </c>
      <c r="U522" s="10">
        <v>4</v>
      </c>
      <c r="V522" s="10">
        <v>24</v>
      </c>
      <c r="W522" s="28" t="s">
        <v>11</v>
      </c>
      <c r="X522" s="12">
        <f>IF(M522&lt;=$X$1,1,0)</f>
        <v>0</v>
      </c>
      <c r="Y522" s="12">
        <f>IF(V522&lt;=Y$1,1,0)</f>
        <v>0</v>
      </c>
      <c r="Z522" s="12">
        <f>IF(U522&lt;=Z$1,1,0)</f>
        <v>0</v>
      </c>
      <c r="AA522" s="20">
        <f>IF(I522=1,0,IF(I522=2,1,1+$AA$1))</f>
        <v>1.2</v>
      </c>
      <c r="AB522" s="12">
        <f>IF(T522&lt;=AB$1,1,0)</f>
        <v>0</v>
      </c>
      <c r="AC522" s="20">
        <f>SUM(X522:AB522)</f>
        <v>1.2</v>
      </c>
    </row>
    <row r="523" spans="1:29" x14ac:dyDescent="0.25">
      <c r="A523" s="6" t="s">
        <v>13</v>
      </c>
      <c r="B523" s="6">
        <v>13028041</v>
      </c>
      <c r="C523" s="6" t="s">
        <v>14</v>
      </c>
      <c r="D523" s="6">
        <v>13001</v>
      </c>
      <c r="E523" s="6">
        <v>23</v>
      </c>
      <c r="F523" s="6">
        <v>4</v>
      </c>
      <c r="G523" s="4">
        <v>12</v>
      </c>
      <c r="H523" s="4">
        <v>20.5</v>
      </c>
      <c r="I523" s="1">
        <v>2</v>
      </c>
      <c r="J523" s="2">
        <v>0.15128999999978987</v>
      </c>
      <c r="K523" s="10">
        <v>73</v>
      </c>
      <c r="L523" s="2">
        <v>0.10444300758906679</v>
      </c>
      <c r="M523" s="10">
        <f>VLOOKUP(B523,'Fam ranks'!$E$3:$H$35,4,0)</f>
        <v>12</v>
      </c>
      <c r="N523" s="2">
        <v>0.11200910999944677</v>
      </c>
      <c r="O523" s="2">
        <v>9.6968653535598956E-2</v>
      </c>
      <c r="P523" s="2">
        <v>7.4743540534678299E-3</v>
      </c>
      <c r="Q523" s="2">
        <v>3.180653594687527E-2</v>
      </c>
      <c r="R523" s="2">
        <v>9.255592824111987E-3</v>
      </c>
      <c r="S523" s="4">
        <v>9.5449328072953907</v>
      </c>
      <c r="T523" s="10">
        <v>130</v>
      </c>
      <c r="U523" s="10">
        <v>1</v>
      </c>
      <c r="V523" s="10">
        <v>1</v>
      </c>
      <c r="W523" s="28" t="s">
        <v>66</v>
      </c>
      <c r="X523" s="12">
        <f>IF(M523&lt;=$X$1,1,0)</f>
        <v>1</v>
      </c>
      <c r="Y523" s="12">
        <f>IF(V523&lt;=Y$1,1,0)</f>
        <v>1</v>
      </c>
      <c r="Z523" s="12">
        <f>IF(U523&lt;=Z$1,1,0)</f>
        <v>1</v>
      </c>
      <c r="AA523" s="20">
        <f>IF(I523=1,0,IF(I523=2,1,1+$AA$1))</f>
        <v>1</v>
      </c>
      <c r="AB523" s="12">
        <f>IF(T523&lt;=AB$1,1,0)</f>
        <v>0</v>
      </c>
      <c r="AC523" s="20">
        <f>SUM(X523:AB523)</f>
        <v>4</v>
      </c>
    </row>
    <row r="524" spans="1:29" x14ac:dyDescent="0.25">
      <c r="A524" s="6" t="s">
        <v>13</v>
      </c>
      <c r="B524" s="6">
        <v>13028041</v>
      </c>
      <c r="C524" s="6" t="s">
        <v>14</v>
      </c>
      <c r="D524" s="6">
        <v>13001</v>
      </c>
      <c r="E524" s="6">
        <v>23</v>
      </c>
      <c r="F524" s="6">
        <v>3</v>
      </c>
      <c r="G524" s="4">
        <v>10.299995422363281</v>
      </c>
      <c r="H524" s="4">
        <v>17.29998779296875</v>
      </c>
      <c r="I524" s="1">
        <v>1</v>
      </c>
      <c r="J524" s="2">
        <v>9.2480609999256558E-2</v>
      </c>
      <c r="K524" s="10">
        <v>298</v>
      </c>
      <c r="L524" s="2">
        <v>0.10444300758906679</v>
      </c>
      <c r="M524" s="10">
        <f>VLOOKUP(B524,'Fam ranks'!$E$3:$H$35,4,0)</f>
        <v>12</v>
      </c>
      <c r="N524" s="2">
        <v>0.11200910999944677</v>
      </c>
      <c r="O524" s="2">
        <v>9.6968653535598956E-2</v>
      </c>
      <c r="P524" s="2">
        <v>7.4743540534678299E-3</v>
      </c>
      <c r="Q524" s="2">
        <v>-2.7002854053658043E-2</v>
      </c>
      <c r="R524" s="2">
        <v>4.3418432403199113E-4</v>
      </c>
      <c r="S524" s="4">
        <v>0.44775740221307103</v>
      </c>
      <c r="T524" s="10">
        <v>267</v>
      </c>
      <c r="U524" s="10">
        <v>2</v>
      </c>
      <c r="V524" s="10">
        <v>8</v>
      </c>
      <c r="W524" s="28" t="s">
        <v>11</v>
      </c>
      <c r="X524" s="12">
        <f>IF(M524&lt;=$X$1,1,0)</f>
        <v>1</v>
      </c>
      <c r="Y524" s="12">
        <f>IF(V524&lt;=Y$1,1,0)</f>
        <v>0</v>
      </c>
      <c r="Z524" s="12">
        <f>IF(U524&lt;=Z$1,1,0)</f>
        <v>1</v>
      </c>
      <c r="AA524" s="20">
        <f>IF(I524=1,0,IF(I524=2,1,1+$AA$1))</f>
        <v>0</v>
      </c>
      <c r="AB524" s="12">
        <f>IF(T524&lt;=AB$1,1,0)</f>
        <v>0</v>
      </c>
      <c r="AC524" s="20">
        <f>SUM(X524:AB524)</f>
        <v>2</v>
      </c>
    </row>
    <row r="525" spans="1:29" x14ac:dyDescent="0.25">
      <c r="A525" s="6" t="s">
        <v>24</v>
      </c>
      <c r="B525" s="6">
        <v>13077471</v>
      </c>
      <c r="C525" s="6" t="s">
        <v>11</v>
      </c>
      <c r="D525" s="6">
        <v>13001</v>
      </c>
      <c r="E525" s="6">
        <v>23</v>
      </c>
      <c r="F525" s="6">
        <v>3</v>
      </c>
      <c r="G525" s="4">
        <v>11.899993896484375</v>
      </c>
      <c r="H525" s="4">
        <v>17</v>
      </c>
      <c r="I525" s="1">
        <v>2</v>
      </c>
      <c r="J525" s="2">
        <v>0.10317299999951501</v>
      </c>
      <c r="K525" s="10">
        <v>242</v>
      </c>
      <c r="L525" s="2">
        <v>8.6400584002347763E-2</v>
      </c>
      <c r="M525" s="10">
        <f>VLOOKUP(B525,'Fam ranks'!$E$3:$H$35,4,0)</f>
        <v>25</v>
      </c>
      <c r="N525" s="2">
        <v>0.11200910999944677</v>
      </c>
      <c r="O525" s="2">
        <v>9.6968653535598956E-2</v>
      </c>
      <c r="P525" s="2">
        <v>-1.0568069533251193E-2</v>
      </c>
      <c r="Q525" s="2">
        <v>1.7319595333194354E-3</v>
      </c>
      <c r="R525" s="2">
        <v>-6.0810477899528002E-3</v>
      </c>
      <c r="S525" s="4">
        <v>-6.271148013538558</v>
      </c>
      <c r="T525" s="10">
        <v>407</v>
      </c>
      <c r="U525" s="10">
        <v>1</v>
      </c>
      <c r="V525" s="10">
        <v>9</v>
      </c>
      <c r="W525" s="28" t="s">
        <v>11</v>
      </c>
      <c r="X525" s="12">
        <f>IF(M525&lt;=$X$1,1,0)</f>
        <v>0</v>
      </c>
      <c r="Y525" s="12">
        <f>IF(V525&lt;=Y$1,1,0)</f>
        <v>0</v>
      </c>
      <c r="Z525" s="12">
        <f>IF(U525&lt;=Z$1,1,0)</f>
        <v>1</v>
      </c>
      <c r="AA525" s="20">
        <f>IF(I525=1,0,IF(I525=2,1,1+$AA$1))</f>
        <v>1</v>
      </c>
      <c r="AB525" s="12">
        <f>IF(T525&lt;=AB$1,1,0)</f>
        <v>0</v>
      </c>
      <c r="AC525" s="20">
        <f>SUM(X525:AB525)</f>
        <v>2</v>
      </c>
    </row>
    <row r="526" spans="1:29" x14ac:dyDescent="0.25">
      <c r="A526" s="6" t="s">
        <v>24</v>
      </c>
      <c r="B526" s="6">
        <v>13077471</v>
      </c>
      <c r="C526" s="6" t="s">
        <v>11</v>
      </c>
      <c r="D526" s="6">
        <v>13001</v>
      </c>
      <c r="E526" s="6">
        <v>23</v>
      </c>
      <c r="F526" s="6">
        <v>1</v>
      </c>
      <c r="G526" s="4">
        <v>10.199996948242187</v>
      </c>
      <c r="H526" s="4">
        <v>15.299995422363281</v>
      </c>
      <c r="I526" s="1">
        <v>3</v>
      </c>
      <c r="J526" s="2">
        <v>7.1631539999543747E-2</v>
      </c>
      <c r="K526" s="10">
        <v>398</v>
      </c>
      <c r="L526" s="2">
        <v>8.6400584002347763E-2</v>
      </c>
      <c r="M526" s="10">
        <f>VLOOKUP(B526,'Fam ranks'!$E$3:$H$35,4,0)</f>
        <v>25</v>
      </c>
      <c r="N526" s="2">
        <v>0.11200910999944677</v>
      </c>
      <c r="O526" s="2">
        <v>9.6968653535598956E-2</v>
      </c>
      <c r="P526" s="2">
        <v>-1.0568069533251193E-2</v>
      </c>
      <c r="Q526" s="2">
        <v>-2.9809500466651831E-2</v>
      </c>
      <c r="R526" s="2">
        <v>-1.0812266789948489E-2</v>
      </c>
      <c r="S526" s="4">
        <v>-11.150270108658475</v>
      </c>
      <c r="T526" s="10">
        <v>478</v>
      </c>
      <c r="U526" s="10">
        <v>2</v>
      </c>
      <c r="V526" s="10">
        <v>11</v>
      </c>
      <c r="W526" s="28" t="s">
        <v>11</v>
      </c>
      <c r="X526" s="12">
        <f>IF(M526&lt;=$X$1,1,0)</f>
        <v>0</v>
      </c>
      <c r="Y526" s="12">
        <f>IF(V526&lt;=Y$1,1,0)</f>
        <v>0</v>
      </c>
      <c r="Z526" s="12">
        <f>IF(U526&lt;=Z$1,1,0)</f>
        <v>1</v>
      </c>
      <c r="AA526" s="20">
        <f>IF(I526=1,0,IF(I526=2,1,1+$AA$1))</f>
        <v>1.2</v>
      </c>
      <c r="AB526" s="12">
        <f>IF(T526&lt;=AB$1,1,0)</f>
        <v>0</v>
      </c>
      <c r="AC526" s="20">
        <f>SUM(X526:AB526)</f>
        <v>2.2000000000000002</v>
      </c>
    </row>
    <row r="527" spans="1:29" x14ac:dyDescent="0.25">
      <c r="A527" s="6" t="s">
        <v>24</v>
      </c>
      <c r="B527" s="6">
        <v>13077471</v>
      </c>
      <c r="C527" s="6" t="s">
        <v>11</v>
      </c>
      <c r="D527" s="6">
        <v>13001</v>
      </c>
      <c r="E527" s="6">
        <v>23</v>
      </c>
      <c r="F527" s="6">
        <v>4</v>
      </c>
      <c r="G527" s="4">
        <v>8.899993896484375</v>
      </c>
      <c r="H527" s="4">
        <v>11</v>
      </c>
      <c r="I527" s="1">
        <v>2</v>
      </c>
      <c r="J527" s="2">
        <v>3.2306999999946129E-2</v>
      </c>
      <c r="K527" s="10">
        <v>511</v>
      </c>
      <c r="L527" s="2">
        <v>8.6400584002347763E-2</v>
      </c>
      <c r="M527" s="10">
        <f>VLOOKUP(B527,'Fam ranks'!$E$3:$H$35,4,0)</f>
        <v>25</v>
      </c>
      <c r="N527" s="2">
        <v>0.11200910999944677</v>
      </c>
      <c r="O527" s="2">
        <v>9.6968653535598956E-2</v>
      </c>
      <c r="P527" s="2">
        <v>-1.0568069533251193E-2</v>
      </c>
      <c r="Q527" s="2">
        <v>-6.913404046624945E-2</v>
      </c>
      <c r="R527" s="2">
        <v>-1.6710947789888131E-2</v>
      </c>
      <c r="S527" s="4">
        <v>-17.233350346308807</v>
      </c>
      <c r="T527" s="10">
        <v>523</v>
      </c>
      <c r="U527" s="10">
        <v>3</v>
      </c>
      <c r="V527" s="10">
        <v>13</v>
      </c>
      <c r="W527" s="28" t="s">
        <v>11</v>
      </c>
      <c r="X527" s="12">
        <f>IF(M527&lt;=$X$1,1,0)</f>
        <v>0</v>
      </c>
      <c r="Y527" s="12">
        <f>IF(V527&lt;=Y$1,1,0)</f>
        <v>0</v>
      </c>
      <c r="Z527" s="12">
        <f>IF(U527&lt;=Z$1,1,0)</f>
        <v>0</v>
      </c>
      <c r="AA527" s="20">
        <f>IF(I527=1,0,IF(I527=2,1,1+$AA$1))</f>
        <v>1</v>
      </c>
      <c r="AB527" s="12">
        <f>IF(T527&lt;=AB$1,1,0)</f>
        <v>0</v>
      </c>
      <c r="AC527" s="20">
        <f>SUM(X527:AB527)</f>
        <v>1</v>
      </c>
    </row>
    <row r="528" spans="1:29" x14ac:dyDescent="0.25">
      <c r="A528" s="6" t="s">
        <v>25</v>
      </c>
      <c r="B528" s="6">
        <v>3406</v>
      </c>
      <c r="C528" s="6" t="s">
        <v>11</v>
      </c>
      <c r="D528" s="6">
        <v>98</v>
      </c>
      <c r="E528" s="6">
        <v>24</v>
      </c>
      <c r="F528" s="6">
        <v>3</v>
      </c>
      <c r="G528" s="4">
        <v>14</v>
      </c>
      <c r="H528" s="4">
        <v>19</v>
      </c>
      <c r="I528" s="1">
        <v>1</v>
      </c>
      <c r="J528" s="2">
        <v>0.15161999999872933</v>
      </c>
      <c r="K528" s="10">
        <v>70</v>
      </c>
      <c r="L528" s="2">
        <v>9.6163083022322418E-2</v>
      </c>
      <c r="M528" s="10">
        <f>VLOOKUP(B528,'Fam ranks'!$E$3:$H$35,4,0)</f>
        <v>18</v>
      </c>
      <c r="N528" s="2">
        <v>0.13246510981397888</v>
      </c>
      <c r="O528" s="2">
        <v>9.6968653535598956E-2</v>
      </c>
      <c r="P528" s="2">
        <v>-8.0557051327653784E-4</v>
      </c>
      <c r="Q528" s="2">
        <v>1.9960460698026983E-2</v>
      </c>
      <c r="R528" s="2">
        <v>2.5107267967381247E-3</v>
      </c>
      <c r="S528" s="4">
        <v>2.5892148701604807</v>
      </c>
      <c r="T528" s="10">
        <v>217</v>
      </c>
      <c r="U528" s="10">
        <v>1</v>
      </c>
      <c r="V528" s="10">
        <v>10</v>
      </c>
      <c r="W528" s="28" t="s">
        <v>11</v>
      </c>
      <c r="X528" s="12">
        <f>IF(M528&lt;=$X$1,1,0)</f>
        <v>0</v>
      </c>
      <c r="Y528" s="12">
        <f>IF(V528&lt;=Y$1,1,0)</f>
        <v>0</v>
      </c>
      <c r="Z528" s="12">
        <f>IF(U528&lt;=Z$1,1,0)</f>
        <v>1</v>
      </c>
      <c r="AA528" s="20">
        <f>IF(I528=1,0,IF(I528=2,1,1+$AA$1))</f>
        <v>0</v>
      </c>
      <c r="AB528" s="12">
        <f>IF(T528&lt;=AB$1,1,0)</f>
        <v>0</v>
      </c>
      <c r="AC528" s="20">
        <f>SUM(X528:AB528)</f>
        <v>1</v>
      </c>
    </row>
    <row r="529" spans="1:29" x14ac:dyDescent="0.25">
      <c r="A529" s="6" t="s">
        <v>25</v>
      </c>
      <c r="B529" s="6">
        <v>3406</v>
      </c>
      <c r="C529" s="6" t="s">
        <v>11</v>
      </c>
      <c r="D529" s="6">
        <v>98</v>
      </c>
      <c r="E529" s="6">
        <v>24</v>
      </c>
      <c r="F529" s="6">
        <v>6</v>
      </c>
      <c r="G529" s="4">
        <v>13</v>
      </c>
      <c r="H529" s="4">
        <v>19.699996948242188</v>
      </c>
      <c r="I529" s="1">
        <v>2</v>
      </c>
      <c r="J529" s="2">
        <v>0.15135509999890928</v>
      </c>
      <c r="K529" s="10">
        <v>71</v>
      </c>
      <c r="L529" s="2">
        <v>9.6163083022322418E-2</v>
      </c>
      <c r="M529" s="10">
        <f>VLOOKUP(B529,'Fam ranks'!$E$3:$H$35,4,0)</f>
        <v>18</v>
      </c>
      <c r="N529" s="2">
        <v>0.13246510981397888</v>
      </c>
      <c r="O529" s="2">
        <v>9.6968653535598956E-2</v>
      </c>
      <c r="P529" s="2">
        <v>-8.0557051327653784E-4</v>
      </c>
      <c r="Q529" s="2">
        <v>1.9695560698206938E-2</v>
      </c>
      <c r="R529" s="2">
        <v>2.4709917967651179E-3</v>
      </c>
      <c r="S529" s="4">
        <v>2.5482377105071095</v>
      </c>
      <c r="T529" s="10">
        <v>219</v>
      </c>
      <c r="U529" s="10">
        <v>2</v>
      </c>
      <c r="V529" s="10">
        <v>11</v>
      </c>
      <c r="W529" s="28" t="s">
        <v>11</v>
      </c>
      <c r="X529" s="12">
        <f>IF(M529&lt;=$X$1,1,0)</f>
        <v>0</v>
      </c>
      <c r="Y529" s="12">
        <f>IF(V529&lt;=Y$1,1,0)</f>
        <v>0</v>
      </c>
      <c r="Z529" s="12">
        <f>IF(U529&lt;=Z$1,1,0)</f>
        <v>1</v>
      </c>
      <c r="AA529" s="20">
        <f>IF(I529=1,0,IF(I529=2,1,1+$AA$1))</f>
        <v>1</v>
      </c>
      <c r="AB529" s="12">
        <f>IF(T529&lt;=AB$1,1,0)</f>
        <v>0</v>
      </c>
      <c r="AC529" s="20">
        <f>SUM(X529:AB529)</f>
        <v>2</v>
      </c>
    </row>
    <row r="530" spans="1:29" x14ac:dyDescent="0.25">
      <c r="A530" s="6" t="s">
        <v>25</v>
      </c>
      <c r="B530" s="6">
        <v>3406</v>
      </c>
      <c r="C530" s="6" t="s">
        <v>11</v>
      </c>
      <c r="D530" s="6">
        <v>98</v>
      </c>
      <c r="E530" s="6">
        <v>24</v>
      </c>
      <c r="F530" s="6">
        <v>4</v>
      </c>
      <c r="G530" s="4">
        <v>12.599998474121094</v>
      </c>
      <c r="H530" s="4">
        <v>18.099990844726563</v>
      </c>
      <c r="I530" s="1">
        <v>2</v>
      </c>
      <c r="J530" s="2">
        <v>0.12383657999998832</v>
      </c>
      <c r="K530" s="10">
        <v>152</v>
      </c>
      <c r="L530" s="2">
        <v>9.6163083022322418E-2</v>
      </c>
      <c r="M530" s="10">
        <f>VLOOKUP(B530,'Fam ranks'!$E$3:$H$35,4,0)</f>
        <v>18</v>
      </c>
      <c r="N530" s="2">
        <v>0.13246510981397888</v>
      </c>
      <c r="O530" s="2">
        <v>9.6968653535598956E-2</v>
      </c>
      <c r="P530" s="2">
        <v>-8.0557051327653784E-4</v>
      </c>
      <c r="Q530" s="2">
        <v>-7.8229593007140275E-3</v>
      </c>
      <c r="R530" s="2">
        <v>-1.6567862030730266E-3</v>
      </c>
      <c r="S530" s="4">
        <v>-1.708579156938371</v>
      </c>
      <c r="T530" s="10">
        <v>318</v>
      </c>
      <c r="U530" s="10">
        <v>3</v>
      </c>
      <c r="V530" s="10">
        <v>20</v>
      </c>
      <c r="W530" s="28" t="s">
        <v>11</v>
      </c>
      <c r="X530" s="12">
        <f>IF(M530&lt;=$X$1,1,0)</f>
        <v>0</v>
      </c>
      <c r="Y530" s="12">
        <f>IF(V530&lt;=Y$1,1,0)</f>
        <v>0</v>
      </c>
      <c r="Z530" s="12">
        <f>IF(U530&lt;=Z$1,1,0)</f>
        <v>0</v>
      </c>
      <c r="AA530" s="20">
        <f>IF(I530=1,0,IF(I530=2,1,1+$AA$1))</f>
        <v>1</v>
      </c>
      <c r="AB530" s="12">
        <f>IF(T530&lt;=AB$1,1,0)</f>
        <v>0</v>
      </c>
      <c r="AC530" s="20">
        <f>SUM(X530:AB530)</f>
        <v>1</v>
      </c>
    </row>
    <row r="531" spans="1:29" x14ac:dyDescent="0.25">
      <c r="A531" s="6" t="s">
        <v>25</v>
      </c>
      <c r="B531" s="6">
        <v>3406</v>
      </c>
      <c r="C531" s="6" t="s">
        <v>11</v>
      </c>
      <c r="D531" s="6">
        <v>98</v>
      </c>
      <c r="E531" s="6">
        <v>24</v>
      </c>
      <c r="F531" s="6">
        <v>5</v>
      </c>
      <c r="G531" s="4">
        <v>12</v>
      </c>
      <c r="H531" s="4">
        <v>17.5</v>
      </c>
      <c r="I531" s="1">
        <v>3</v>
      </c>
      <c r="J531" s="2">
        <v>0.11024999999972351</v>
      </c>
      <c r="K531" s="10">
        <v>209</v>
      </c>
      <c r="L531" s="2">
        <v>9.6163083022322418E-2</v>
      </c>
      <c r="M531" s="10">
        <f>VLOOKUP(B531,'Fam ranks'!$E$3:$H$35,4,0)</f>
        <v>18</v>
      </c>
      <c r="N531" s="2">
        <v>0.13246510981397888</v>
      </c>
      <c r="O531" s="2">
        <v>9.6968653535598956E-2</v>
      </c>
      <c r="P531" s="2">
        <v>-8.0557051327653784E-4</v>
      </c>
      <c r="Q531" s="2">
        <v>-2.140953930097883E-2</v>
      </c>
      <c r="R531" s="2">
        <v>-3.6947732031127473E-3</v>
      </c>
      <c r="S531" s="4">
        <v>-3.8102758658563087</v>
      </c>
      <c r="T531" s="10">
        <v>359</v>
      </c>
      <c r="U531" s="10">
        <v>4</v>
      </c>
      <c r="V531" s="10">
        <v>25</v>
      </c>
      <c r="W531" s="28" t="s">
        <v>11</v>
      </c>
      <c r="X531" s="12">
        <f>IF(M531&lt;=$X$1,1,0)</f>
        <v>0</v>
      </c>
      <c r="Y531" s="12">
        <f>IF(V531&lt;=Y$1,1,0)</f>
        <v>0</v>
      </c>
      <c r="Z531" s="12">
        <f>IF(U531&lt;=Z$1,1,0)</f>
        <v>0</v>
      </c>
      <c r="AA531" s="20">
        <f>IF(I531=1,0,IF(I531=2,1,1+$AA$1))</f>
        <v>1.2</v>
      </c>
      <c r="AB531" s="12">
        <f>IF(T531&lt;=AB$1,1,0)</f>
        <v>0</v>
      </c>
      <c r="AC531" s="20">
        <f>SUM(X531:AB531)</f>
        <v>1.2</v>
      </c>
    </row>
    <row r="532" spans="1:29" x14ac:dyDescent="0.25">
      <c r="A532" s="6" t="s">
        <v>25</v>
      </c>
      <c r="B532" s="6">
        <v>3406</v>
      </c>
      <c r="C532" s="6" t="s">
        <v>11</v>
      </c>
      <c r="D532" s="6">
        <v>98</v>
      </c>
      <c r="E532" s="6">
        <v>24</v>
      </c>
      <c r="F532" s="6">
        <v>1</v>
      </c>
      <c r="G532" s="4">
        <v>11</v>
      </c>
      <c r="H532" s="4">
        <v>15.599998474121094</v>
      </c>
      <c r="I532" s="1">
        <v>3</v>
      </c>
      <c r="J532" s="2">
        <v>8.0308799999329494E-2</v>
      </c>
      <c r="K532" s="10">
        <v>353</v>
      </c>
      <c r="L532" s="2">
        <v>9.6163083022322418E-2</v>
      </c>
      <c r="M532" s="10">
        <f>VLOOKUP(B532,'Fam ranks'!$E$3:$H$35,4,0)</f>
        <v>18</v>
      </c>
      <c r="N532" s="2">
        <v>0.13246510981397888</v>
      </c>
      <c r="O532" s="2">
        <v>9.6968653535598956E-2</v>
      </c>
      <c r="P532" s="2">
        <v>-8.0557051327653784E-4</v>
      </c>
      <c r="Q532" s="2">
        <v>-5.1350739301372864E-2</v>
      </c>
      <c r="R532" s="2">
        <v>-8.1859532031718519E-3</v>
      </c>
      <c r="S532" s="4">
        <v>-8.4418550786276931</v>
      </c>
      <c r="T532" s="10">
        <v>445</v>
      </c>
      <c r="U532" s="10">
        <v>5</v>
      </c>
      <c r="V532" s="10">
        <v>29</v>
      </c>
      <c r="W532" s="28" t="s">
        <v>11</v>
      </c>
      <c r="X532" s="12">
        <f>IF(M532&lt;=$X$1,1,0)</f>
        <v>0</v>
      </c>
      <c r="Y532" s="12">
        <f>IF(V532&lt;=Y$1,1,0)</f>
        <v>0</v>
      </c>
      <c r="Z532" s="12">
        <f>IF(U532&lt;=Z$1,1,0)</f>
        <v>0</v>
      </c>
      <c r="AA532" s="20">
        <f>IF(I532=1,0,IF(I532=2,1,1+$AA$1))</f>
        <v>1.2</v>
      </c>
      <c r="AB532" s="12">
        <f>IF(T532&lt;=AB$1,1,0)</f>
        <v>0</v>
      </c>
      <c r="AC532" s="20">
        <f>SUM(X532:AB532)</f>
        <v>1.2</v>
      </c>
    </row>
    <row r="533" spans="1:29" x14ac:dyDescent="0.25">
      <c r="A533" s="6" t="s">
        <v>25</v>
      </c>
      <c r="B533" s="6">
        <v>3406</v>
      </c>
      <c r="C533" s="6" t="s">
        <v>11</v>
      </c>
      <c r="D533" s="6">
        <v>98</v>
      </c>
      <c r="E533" s="6">
        <v>24</v>
      </c>
      <c r="F533" s="6">
        <v>2</v>
      </c>
      <c r="G533" s="4">
        <v>9.5</v>
      </c>
      <c r="H533" s="4">
        <v>13.5</v>
      </c>
      <c r="I533" s="1">
        <v>2</v>
      </c>
      <c r="J533" s="2">
        <v>5.1941249999799766E-2</v>
      </c>
      <c r="K533" s="10">
        <v>469</v>
      </c>
      <c r="L533" s="2">
        <v>9.6163083022322418E-2</v>
      </c>
      <c r="M533" s="10">
        <f>VLOOKUP(B533,'Fam ranks'!$E$3:$H$35,4,0)</f>
        <v>18</v>
      </c>
      <c r="N533" s="2">
        <v>0.13246510981397888</v>
      </c>
      <c r="O533" s="2">
        <v>9.6968653535598956E-2</v>
      </c>
      <c r="P533" s="2">
        <v>-8.0557051327653784E-4</v>
      </c>
      <c r="Q533" s="2">
        <v>-7.9718289300902592E-2</v>
      </c>
      <c r="R533" s="2">
        <v>-1.2441085703101311E-2</v>
      </c>
      <c r="S533" s="4">
        <v>-12.830007687519309</v>
      </c>
      <c r="T533" s="10">
        <v>496</v>
      </c>
      <c r="U533" s="10">
        <v>6</v>
      </c>
      <c r="V533" s="10">
        <v>32</v>
      </c>
      <c r="W533" s="28" t="s">
        <v>11</v>
      </c>
      <c r="X533" s="12">
        <f>IF(M533&lt;=$X$1,1,0)</f>
        <v>0</v>
      </c>
      <c r="Y533" s="12">
        <f>IF(V533&lt;=Y$1,1,0)</f>
        <v>0</v>
      </c>
      <c r="Z533" s="12">
        <f>IF(U533&lt;=Z$1,1,0)</f>
        <v>0</v>
      </c>
      <c r="AA533" s="20">
        <f>IF(I533=1,0,IF(I533=2,1,1+$AA$1))</f>
        <v>1</v>
      </c>
      <c r="AB533" s="12">
        <f>IF(T533&lt;=AB$1,1,0)</f>
        <v>0</v>
      </c>
      <c r="AC533" s="20">
        <f>SUM(X533:AB533)</f>
        <v>1</v>
      </c>
    </row>
    <row r="534" spans="1:29" x14ac:dyDescent="0.25">
      <c r="A534" s="6" t="s">
        <v>44</v>
      </c>
      <c r="B534" s="6">
        <v>402142</v>
      </c>
      <c r="C534" s="6" t="s">
        <v>11</v>
      </c>
      <c r="D534" s="6">
        <v>4001</v>
      </c>
      <c r="E534" s="6">
        <v>24</v>
      </c>
      <c r="F534" s="6">
        <v>6</v>
      </c>
      <c r="G534" s="4">
        <v>13.899993896484375</v>
      </c>
      <c r="H534" s="4">
        <v>22.29998779296875</v>
      </c>
      <c r="I534" s="1">
        <v>3</v>
      </c>
      <c r="J534" s="2">
        <v>0.20736992999991344</v>
      </c>
      <c r="K534" s="10">
        <v>13</v>
      </c>
      <c r="L534" s="2">
        <v>9.1609026837085841E-2</v>
      </c>
      <c r="M534" s="10">
        <f>VLOOKUP(B534,'Fam ranks'!$E$3:$H$35,4,0)</f>
        <v>23</v>
      </c>
      <c r="N534" s="2">
        <v>0.13246510981397888</v>
      </c>
      <c r="O534" s="2">
        <v>9.6968653535598956E-2</v>
      </c>
      <c r="P534" s="2">
        <v>-5.3596266985131147E-3</v>
      </c>
      <c r="Q534" s="2">
        <v>8.0264446884447671E-2</v>
      </c>
      <c r="R534" s="2">
        <v>8.8238910135592825E-3</v>
      </c>
      <c r="S534" s="4">
        <v>9.0997355246557809</v>
      </c>
      <c r="T534" s="10">
        <v>138</v>
      </c>
      <c r="U534" s="10">
        <v>1</v>
      </c>
      <c r="V534" s="10">
        <v>1</v>
      </c>
      <c r="W534" s="28" t="s">
        <v>66</v>
      </c>
      <c r="X534" s="12">
        <f>IF(M534&lt;=$X$1,1,0)</f>
        <v>0</v>
      </c>
      <c r="Y534" s="12">
        <f>IF(V534&lt;=Y$1,1,0)</f>
        <v>1</v>
      </c>
      <c r="Z534" s="12">
        <f>IF(U534&lt;=Z$1,1,0)</f>
        <v>1</v>
      </c>
      <c r="AA534" s="20">
        <f>IF(I534=1,0,IF(I534=2,1,1+$AA$1))</f>
        <v>1.2</v>
      </c>
      <c r="AB534" s="12">
        <f>IF(T534&lt;=AB$1,1,0)</f>
        <v>0</v>
      </c>
      <c r="AC534" s="20">
        <f>SUM(X534:AB534)</f>
        <v>3.2</v>
      </c>
    </row>
    <row r="535" spans="1:29" x14ac:dyDescent="0.25">
      <c r="A535" s="6" t="s">
        <v>44</v>
      </c>
      <c r="B535" s="6">
        <v>402142</v>
      </c>
      <c r="C535" s="6" t="s">
        <v>11</v>
      </c>
      <c r="D535" s="6">
        <v>4001</v>
      </c>
      <c r="E535" s="6">
        <v>24</v>
      </c>
      <c r="F535" s="6">
        <v>4</v>
      </c>
      <c r="G535" s="4">
        <v>12.399993896484375</v>
      </c>
      <c r="H535" s="4">
        <v>19.599990844726562</v>
      </c>
      <c r="I535" s="1">
        <v>3</v>
      </c>
      <c r="J535" s="2">
        <v>0.14290751999942586</v>
      </c>
      <c r="K535" s="10">
        <v>87</v>
      </c>
      <c r="L535" s="2">
        <v>9.1609026837085841E-2</v>
      </c>
      <c r="M535" s="10">
        <f>VLOOKUP(B535,'Fam ranks'!$E$3:$H$35,4,0)</f>
        <v>23</v>
      </c>
      <c r="N535" s="2">
        <v>0.13246510981397888</v>
      </c>
      <c r="O535" s="2">
        <v>9.6968653535598956E-2</v>
      </c>
      <c r="P535" s="2">
        <v>-5.3596266985131147E-3</v>
      </c>
      <c r="Q535" s="2">
        <v>1.5802036883960091E-2</v>
      </c>
      <c r="R535" s="2">
        <v>-8.4547048651385489E-4</v>
      </c>
      <c r="S535" s="4">
        <v>-0.87190082123133461</v>
      </c>
      <c r="T535" s="10">
        <v>299</v>
      </c>
      <c r="U535" s="10">
        <v>2</v>
      </c>
      <c r="V535" s="10">
        <v>9</v>
      </c>
      <c r="W535" s="28" t="s">
        <v>11</v>
      </c>
      <c r="X535" s="12">
        <f>IF(M535&lt;=$X$1,1,0)</f>
        <v>0</v>
      </c>
      <c r="Y535" s="12">
        <f>IF(V535&lt;=Y$1,1,0)</f>
        <v>0</v>
      </c>
      <c r="Z535" s="12">
        <f>IF(U535&lt;=Z$1,1,0)</f>
        <v>1</v>
      </c>
      <c r="AA535" s="20">
        <f>IF(I535=1,0,IF(I535=2,1,1+$AA$1))</f>
        <v>1.2</v>
      </c>
      <c r="AB535" s="12">
        <f>IF(T535&lt;=AB$1,1,0)</f>
        <v>0</v>
      </c>
      <c r="AC535" s="20">
        <f>SUM(X535:AB535)</f>
        <v>2.2000000000000002</v>
      </c>
    </row>
    <row r="536" spans="1:29" x14ac:dyDescent="0.25">
      <c r="A536" s="6" t="s">
        <v>44</v>
      </c>
      <c r="B536" s="6">
        <v>402142</v>
      </c>
      <c r="C536" s="6" t="s">
        <v>11</v>
      </c>
      <c r="D536" s="6">
        <v>4001</v>
      </c>
      <c r="E536" s="6">
        <v>24</v>
      </c>
      <c r="F536" s="6">
        <v>5</v>
      </c>
      <c r="G536" s="4">
        <v>13</v>
      </c>
      <c r="H536" s="4">
        <v>16</v>
      </c>
      <c r="I536" s="1">
        <v>2</v>
      </c>
      <c r="J536" s="2">
        <v>9.9839999999858264E-2</v>
      </c>
      <c r="K536" s="10">
        <v>265</v>
      </c>
      <c r="L536" s="2">
        <v>9.1609026837085841E-2</v>
      </c>
      <c r="M536" s="10">
        <f>VLOOKUP(B536,'Fam ranks'!$E$3:$H$35,4,0)</f>
        <v>23</v>
      </c>
      <c r="N536" s="2">
        <v>0.13246510981397888</v>
      </c>
      <c r="O536" s="2">
        <v>9.6968653535598956E-2</v>
      </c>
      <c r="P536" s="2">
        <v>-5.3596266985131147E-3</v>
      </c>
      <c r="Q536" s="2">
        <v>-2.7265483115607503E-2</v>
      </c>
      <c r="R536" s="2">
        <v>-7.3055984864489939E-3</v>
      </c>
      <c r="S536" s="4">
        <v>-7.5339795078901206</v>
      </c>
      <c r="T536" s="10">
        <v>429</v>
      </c>
      <c r="U536" s="10">
        <v>3</v>
      </c>
      <c r="V536" s="10">
        <v>16</v>
      </c>
      <c r="W536" s="28" t="s">
        <v>11</v>
      </c>
      <c r="X536" s="12">
        <f>IF(M536&lt;=$X$1,1,0)</f>
        <v>0</v>
      </c>
      <c r="Y536" s="12">
        <f>IF(V536&lt;=Y$1,1,0)</f>
        <v>0</v>
      </c>
      <c r="Z536" s="12">
        <f>IF(U536&lt;=Z$1,1,0)</f>
        <v>0</v>
      </c>
      <c r="AA536" s="20">
        <f>IF(I536=1,0,IF(I536=2,1,1+$AA$1))</f>
        <v>1</v>
      </c>
      <c r="AB536" s="12">
        <f>IF(T536&lt;=AB$1,1,0)</f>
        <v>0</v>
      </c>
      <c r="AC536" s="20">
        <f>SUM(X536:AB536)</f>
        <v>1</v>
      </c>
    </row>
    <row r="537" spans="1:29" x14ac:dyDescent="0.25">
      <c r="A537" s="6" t="s">
        <v>44</v>
      </c>
      <c r="B537" s="6">
        <v>402142</v>
      </c>
      <c r="C537" s="6" t="s">
        <v>11</v>
      </c>
      <c r="D537" s="6">
        <v>4001</v>
      </c>
      <c r="E537" s="6">
        <v>24</v>
      </c>
      <c r="F537" s="6">
        <v>3</v>
      </c>
      <c r="G537" s="4">
        <v>12.899993896484375</v>
      </c>
      <c r="H537" s="4">
        <v>14.5</v>
      </c>
      <c r="I537" s="1">
        <v>3</v>
      </c>
      <c r="J537" s="2">
        <v>8.1366749999688182E-2</v>
      </c>
      <c r="K537" s="10">
        <v>348</v>
      </c>
      <c r="L537" s="2">
        <v>9.1609026837085841E-2</v>
      </c>
      <c r="M537" s="10">
        <f>VLOOKUP(B537,'Fam ranks'!$E$3:$H$35,4,0)</f>
        <v>23</v>
      </c>
      <c r="N537" s="2">
        <v>0.13246510981397888</v>
      </c>
      <c r="O537" s="2">
        <v>9.6968653535598956E-2</v>
      </c>
      <c r="P537" s="2">
        <v>-5.3596266985131147E-3</v>
      </c>
      <c r="Q537" s="2">
        <v>-4.5738733115777599E-2</v>
      </c>
      <c r="R537" s="2">
        <v>-1.0076585986474509E-2</v>
      </c>
      <c r="S537" s="4">
        <v>-10.391591116375778</v>
      </c>
      <c r="T537" s="10">
        <v>466</v>
      </c>
      <c r="U537" s="10">
        <v>4</v>
      </c>
      <c r="V537" s="10">
        <v>19</v>
      </c>
      <c r="W537" s="28" t="s">
        <v>11</v>
      </c>
      <c r="X537" s="12">
        <f>IF(M537&lt;=$X$1,1,0)</f>
        <v>0</v>
      </c>
      <c r="Y537" s="12">
        <f>IF(V537&lt;=Y$1,1,0)</f>
        <v>0</v>
      </c>
      <c r="Z537" s="12">
        <f>IF(U537&lt;=Z$1,1,0)</f>
        <v>0</v>
      </c>
      <c r="AA537" s="20">
        <f>IF(I537=1,0,IF(I537=2,1,1+$AA$1))</f>
        <v>1.2</v>
      </c>
      <c r="AB537" s="12">
        <f>IF(T537&lt;=AB$1,1,0)</f>
        <v>0</v>
      </c>
      <c r="AC537" s="20">
        <f>SUM(X537:AB537)</f>
        <v>1.2</v>
      </c>
    </row>
    <row r="538" spans="1:29" x14ac:dyDescent="0.25">
      <c r="A538" s="6" t="s">
        <v>44</v>
      </c>
      <c r="B538" s="6">
        <v>402142</v>
      </c>
      <c r="C538" s="6" t="s">
        <v>11</v>
      </c>
      <c r="D538" s="6">
        <v>4001</v>
      </c>
      <c r="E538" s="6">
        <v>24</v>
      </c>
      <c r="F538" s="6">
        <v>1</v>
      </c>
      <c r="G538" s="4">
        <v>11</v>
      </c>
      <c r="H538" s="4">
        <v>15</v>
      </c>
      <c r="I538" s="1">
        <v>3</v>
      </c>
      <c r="J538" s="2">
        <v>7.4249999999665306E-2</v>
      </c>
      <c r="K538" s="10">
        <v>385</v>
      </c>
      <c r="L538" s="2">
        <v>9.1609026837085841E-2</v>
      </c>
      <c r="M538" s="10">
        <f>VLOOKUP(B538,'Fam ranks'!$E$3:$H$35,4,0)</f>
        <v>23</v>
      </c>
      <c r="N538" s="2">
        <v>0.13246510981397888</v>
      </c>
      <c r="O538" s="2">
        <v>9.6968653535598956E-2</v>
      </c>
      <c r="P538" s="2">
        <v>-5.3596266985131147E-3</v>
      </c>
      <c r="Q538" s="2">
        <v>-5.2855483115800475E-2</v>
      </c>
      <c r="R538" s="2">
        <v>-1.1144098486477939E-2</v>
      </c>
      <c r="S538" s="4">
        <v>-11.492475227973275</v>
      </c>
      <c r="T538" s="10">
        <v>482</v>
      </c>
      <c r="U538" s="10">
        <v>5</v>
      </c>
      <c r="V538" s="10">
        <v>20</v>
      </c>
      <c r="W538" s="28" t="s">
        <v>11</v>
      </c>
      <c r="X538" s="12">
        <f>IF(M538&lt;=$X$1,1,0)</f>
        <v>0</v>
      </c>
      <c r="Y538" s="12">
        <f>IF(V538&lt;=Y$1,1,0)</f>
        <v>0</v>
      </c>
      <c r="Z538" s="12">
        <f>IF(U538&lt;=Z$1,1,0)</f>
        <v>0</v>
      </c>
      <c r="AA538" s="20">
        <f>IF(I538=1,0,IF(I538=2,1,1+$AA$1))</f>
        <v>1.2</v>
      </c>
      <c r="AB538" s="12">
        <f>IF(T538&lt;=AB$1,1,0)</f>
        <v>0</v>
      </c>
      <c r="AC538" s="20">
        <f>SUM(X538:AB538)</f>
        <v>1.2</v>
      </c>
    </row>
    <row r="539" spans="1:29" x14ac:dyDescent="0.25">
      <c r="A539" s="6" t="s">
        <v>44</v>
      </c>
      <c r="B539" s="6">
        <v>402142</v>
      </c>
      <c r="C539" s="6" t="s">
        <v>11</v>
      </c>
      <c r="D539" s="6">
        <v>4001</v>
      </c>
      <c r="E539" s="6">
        <v>24</v>
      </c>
      <c r="F539" s="6">
        <v>2</v>
      </c>
      <c r="G539" s="4">
        <v>6.2999992370605469</v>
      </c>
      <c r="H539" s="4">
        <v>7.9599990844726562</v>
      </c>
      <c r="I539" s="1">
        <v>2</v>
      </c>
      <c r="J539" s="2">
        <v>1.1975342399978217E-2</v>
      </c>
      <c r="K539" s="10">
        <v>539</v>
      </c>
      <c r="L539" s="2">
        <v>9.1609026837085841E-2</v>
      </c>
      <c r="M539" s="10">
        <f>VLOOKUP(B539,'Fam ranks'!$E$3:$H$35,4,0)</f>
        <v>23</v>
      </c>
      <c r="N539" s="2">
        <v>0.13246510981397888</v>
      </c>
      <c r="O539" s="2">
        <v>9.6968653535598956E-2</v>
      </c>
      <c r="P539" s="2">
        <v>-5.3596266985131147E-3</v>
      </c>
      <c r="Q539" s="2">
        <v>-0.11513014071548756</v>
      </c>
      <c r="R539" s="2">
        <v>-2.0485297126431001E-2</v>
      </c>
      <c r="S539" s="4">
        <v>-21.125689982805088</v>
      </c>
      <c r="T539" s="10">
        <v>535</v>
      </c>
      <c r="U539" s="10">
        <v>6</v>
      </c>
      <c r="V539" s="10">
        <v>21</v>
      </c>
      <c r="W539" s="28" t="s">
        <v>11</v>
      </c>
      <c r="X539" s="12">
        <f>IF(M539&lt;=$X$1,1,0)</f>
        <v>0</v>
      </c>
      <c r="Y539" s="12">
        <f>IF(V539&lt;=Y$1,1,0)</f>
        <v>0</v>
      </c>
      <c r="Z539" s="12">
        <f>IF(U539&lt;=Z$1,1,0)</f>
        <v>0</v>
      </c>
      <c r="AA539" s="20">
        <f>IF(I539=1,0,IF(I539=2,1,1+$AA$1))</f>
        <v>1</v>
      </c>
      <c r="AB539" s="12">
        <f>IF(T539&lt;=AB$1,1,0)</f>
        <v>0</v>
      </c>
      <c r="AC539" s="20">
        <f>SUM(X539:AB539)</f>
        <v>1</v>
      </c>
    </row>
    <row r="540" spans="1:29" x14ac:dyDescent="0.25">
      <c r="A540" s="6" t="s">
        <v>27</v>
      </c>
      <c r="B540" s="6">
        <v>1302441</v>
      </c>
      <c r="C540" s="6" t="s">
        <v>11</v>
      </c>
      <c r="D540" s="6">
        <v>13001</v>
      </c>
      <c r="E540" s="6">
        <v>24</v>
      </c>
      <c r="F540" s="6">
        <v>1</v>
      </c>
      <c r="G540" s="4">
        <v>13.299995422363281</v>
      </c>
      <c r="H540" s="4">
        <v>26.29998779296875</v>
      </c>
      <c r="I540" s="1">
        <v>2</v>
      </c>
      <c r="J540" s="2">
        <v>0.27598430999933043</v>
      </c>
      <c r="K540" s="10">
        <v>1</v>
      </c>
      <c r="L540" s="2">
        <v>0.10740913444906025</v>
      </c>
      <c r="M540" s="10">
        <f>VLOOKUP(B540,'Fam ranks'!$E$3:$H$35,4,0)</f>
        <v>9</v>
      </c>
      <c r="N540" s="2">
        <v>0.13246510981397888</v>
      </c>
      <c r="O540" s="2">
        <v>9.6968653535598956E-2</v>
      </c>
      <c r="P540" s="2">
        <v>1.0440480913461295E-2</v>
      </c>
      <c r="Q540" s="2">
        <v>0.13307871927189024</v>
      </c>
      <c r="R540" s="2">
        <v>2.6226096438860313E-2</v>
      </c>
      <c r="S540" s="4">
        <v>27.04595297822944</v>
      </c>
      <c r="T540" s="10">
        <v>9</v>
      </c>
      <c r="U540" s="10">
        <v>1</v>
      </c>
      <c r="V540" s="10">
        <v>1</v>
      </c>
      <c r="W540" s="28" t="s">
        <v>64</v>
      </c>
      <c r="X540" s="12">
        <f>IF(M540&lt;=$X$1,1,0)</f>
        <v>1</v>
      </c>
      <c r="Y540" s="12">
        <f>IF(V540&lt;=Y$1,1,0)</f>
        <v>1</v>
      </c>
      <c r="Z540" s="12">
        <f>IF(U540&lt;=Z$1,1,0)</f>
        <v>1</v>
      </c>
      <c r="AA540" s="20">
        <f>IF(I540=1,0,IF(I540=2,1,1+$AA$1))</f>
        <v>1</v>
      </c>
      <c r="AB540" s="12">
        <f>IF(T540&lt;=AB$1,1,0)</f>
        <v>1</v>
      </c>
      <c r="AC540" s="20">
        <f>SUM(X540:AB540)</f>
        <v>5</v>
      </c>
    </row>
    <row r="541" spans="1:29" x14ac:dyDescent="0.25">
      <c r="A541" s="6" t="s">
        <v>27</v>
      </c>
      <c r="B541" s="6">
        <v>1302441</v>
      </c>
      <c r="C541" s="6" t="s">
        <v>11</v>
      </c>
      <c r="D541" s="6">
        <v>13001</v>
      </c>
      <c r="E541" s="6">
        <v>24</v>
      </c>
      <c r="F541" s="6">
        <v>2</v>
      </c>
      <c r="G541" s="4">
        <v>14.199996948242187</v>
      </c>
      <c r="H541" s="4">
        <v>22.699996948242188</v>
      </c>
      <c r="I541" s="1">
        <v>3</v>
      </c>
      <c r="J541" s="2">
        <v>0.21951353999975254</v>
      </c>
      <c r="K541" s="10">
        <v>9</v>
      </c>
      <c r="L541" s="2">
        <v>0.10740913444906025</v>
      </c>
      <c r="M541" s="10">
        <f>VLOOKUP(B541,'Fam ranks'!$E$3:$H$35,4,0)</f>
        <v>9</v>
      </c>
      <c r="N541" s="2">
        <v>0.13246510981397888</v>
      </c>
      <c r="O541" s="2">
        <v>9.6968653535598956E-2</v>
      </c>
      <c r="P541" s="2">
        <v>1.0440480913461295E-2</v>
      </c>
      <c r="Q541" s="2">
        <v>7.6607949272312362E-2</v>
      </c>
      <c r="R541" s="2">
        <v>1.775548093892363E-2</v>
      </c>
      <c r="S541" s="4">
        <v>18.310536747223441</v>
      </c>
      <c r="T541" s="10">
        <v>35</v>
      </c>
      <c r="U541" s="10">
        <v>2</v>
      </c>
      <c r="V541" s="10">
        <v>3</v>
      </c>
      <c r="W541" s="28" t="s">
        <v>64</v>
      </c>
      <c r="X541" s="12">
        <f>IF(M541&lt;=$X$1,1,0)</f>
        <v>1</v>
      </c>
      <c r="Y541" s="12">
        <f>IF(V541&lt;=Y$1,1,0)</f>
        <v>1</v>
      </c>
      <c r="Z541" s="12">
        <f>IF(U541&lt;=Z$1,1,0)</f>
        <v>1</v>
      </c>
      <c r="AA541" s="20">
        <f>IF(I541=1,0,IF(I541=2,1,1+$AA$1))</f>
        <v>1.2</v>
      </c>
      <c r="AB541" s="12">
        <f>IF(T541&lt;=AB$1,1,0)</f>
        <v>1</v>
      </c>
      <c r="AC541" s="20">
        <f>SUM(X541:AB541)</f>
        <v>5.2</v>
      </c>
    </row>
    <row r="542" spans="1:29" x14ac:dyDescent="0.25">
      <c r="A542" s="6" t="s">
        <v>27</v>
      </c>
      <c r="B542" s="6">
        <v>1302441</v>
      </c>
      <c r="C542" s="6" t="s">
        <v>11</v>
      </c>
      <c r="D542" s="6">
        <v>13001</v>
      </c>
      <c r="E542" s="6">
        <v>24</v>
      </c>
      <c r="F542" s="6">
        <v>5</v>
      </c>
      <c r="G542" s="4">
        <v>12.899993896484375</v>
      </c>
      <c r="H542" s="4">
        <v>22.599990844726562</v>
      </c>
      <c r="I542" s="1">
        <v>3</v>
      </c>
      <c r="J542" s="2">
        <v>0.19766411999989941</v>
      </c>
      <c r="K542" s="10">
        <v>17</v>
      </c>
      <c r="L542" s="2">
        <v>0.10740913444906025</v>
      </c>
      <c r="M542" s="10">
        <f>VLOOKUP(B542,'Fam ranks'!$E$3:$H$35,4,0)</f>
        <v>9</v>
      </c>
      <c r="N542" s="2">
        <v>0.13246510981397888</v>
      </c>
      <c r="O542" s="2">
        <v>9.6968653535598956E-2</v>
      </c>
      <c r="P542" s="2">
        <v>1.0440480913461295E-2</v>
      </c>
      <c r="Q542" s="2">
        <v>5.4758529272459236E-2</v>
      </c>
      <c r="R542" s="2">
        <v>1.4478067938945662E-2</v>
      </c>
      <c r="S542" s="4">
        <v>14.930668222211109</v>
      </c>
      <c r="T542" s="10">
        <v>66</v>
      </c>
      <c r="U542" s="10">
        <v>3</v>
      </c>
      <c r="V542" s="10">
        <v>4</v>
      </c>
      <c r="W542" s="28" t="s">
        <v>65</v>
      </c>
      <c r="X542" s="12">
        <f>IF(M542&lt;=$X$1,1,0)</f>
        <v>1</v>
      </c>
      <c r="Y542" s="12">
        <f>IF(V542&lt;=Y$1,1,0)</f>
        <v>1</v>
      </c>
      <c r="Z542" s="12">
        <f>IF(U542&lt;=Z$1,1,0)</f>
        <v>0</v>
      </c>
      <c r="AA542" s="20">
        <f>IF(I542=1,0,IF(I542=2,1,1+$AA$1))</f>
        <v>1.2</v>
      </c>
      <c r="AB542" s="12">
        <f>IF(T542&lt;=AB$1,1,0)</f>
        <v>1</v>
      </c>
      <c r="AC542" s="20">
        <f>SUM(X542:AB542)</f>
        <v>4.2</v>
      </c>
    </row>
    <row r="543" spans="1:29" x14ac:dyDescent="0.25">
      <c r="A543" s="6" t="s">
        <v>27</v>
      </c>
      <c r="B543" s="6">
        <v>1302441</v>
      </c>
      <c r="C543" s="6" t="s">
        <v>11</v>
      </c>
      <c r="D543" s="6">
        <v>13001</v>
      </c>
      <c r="E543" s="6">
        <v>24</v>
      </c>
      <c r="F543" s="6">
        <v>3</v>
      </c>
      <c r="G543" s="4">
        <v>13.599998474121094</v>
      </c>
      <c r="H543" s="4">
        <v>21.699996948242188</v>
      </c>
      <c r="I543" s="1">
        <v>3</v>
      </c>
      <c r="J543" s="2">
        <v>0.19212311999945086</v>
      </c>
      <c r="K543" s="10">
        <v>19</v>
      </c>
      <c r="L543" s="2">
        <v>0.10740913444906025</v>
      </c>
      <c r="M543" s="10">
        <f>VLOOKUP(B543,'Fam ranks'!$E$3:$H$35,4,0)</f>
        <v>9</v>
      </c>
      <c r="N543" s="2">
        <v>0.13246510981397888</v>
      </c>
      <c r="O543" s="2">
        <v>9.6968653535598956E-2</v>
      </c>
      <c r="P543" s="2">
        <v>1.0440480913461295E-2</v>
      </c>
      <c r="Q543" s="2">
        <v>4.9217529272010688E-2</v>
      </c>
      <c r="R543" s="2">
        <v>1.3646917938878379E-2</v>
      </c>
      <c r="S543" s="4">
        <v>14.073535561539327</v>
      </c>
      <c r="T543" s="10">
        <v>79</v>
      </c>
      <c r="U543" s="10">
        <v>4</v>
      </c>
      <c r="V543" s="10">
        <v>5</v>
      </c>
      <c r="W543" s="28" t="s">
        <v>65</v>
      </c>
      <c r="X543" s="12">
        <f>IF(M543&lt;=$X$1,1,0)</f>
        <v>1</v>
      </c>
      <c r="Y543" s="12">
        <f>IF(V543&lt;=Y$1,1,0)</f>
        <v>1</v>
      </c>
      <c r="Z543" s="12">
        <f>IF(U543&lt;=Z$1,1,0)</f>
        <v>0</v>
      </c>
      <c r="AA543" s="20">
        <f>IF(I543=1,0,IF(I543=2,1,1+$AA$1))</f>
        <v>1.2</v>
      </c>
      <c r="AB543" s="12">
        <f>IF(T543&lt;=AB$1,1,0)</f>
        <v>1</v>
      </c>
      <c r="AC543" s="20">
        <f>SUM(X543:AB543)</f>
        <v>4.2</v>
      </c>
    </row>
    <row r="544" spans="1:29" x14ac:dyDescent="0.25">
      <c r="A544" s="6" t="s">
        <v>27</v>
      </c>
      <c r="B544" s="6">
        <v>1302441</v>
      </c>
      <c r="C544" s="6" t="s">
        <v>11</v>
      </c>
      <c r="D544" s="6">
        <v>13001</v>
      </c>
      <c r="E544" s="6">
        <v>24</v>
      </c>
      <c r="F544" s="6">
        <v>4</v>
      </c>
      <c r="G544" s="4">
        <v>11.5</v>
      </c>
      <c r="H544" s="4">
        <v>17.099990844726563</v>
      </c>
      <c r="I544" s="1">
        <v>3</v>
      </c>
      <c r="J544" s="2">
        <v>0.10088144999917859</v>
      </c>
      <c r="K544" s="10">
        <v>257</v>
      </c>
      <c r="L544" s="2">
        <v>0.10740913444906025</v>
      </c>
      <c r="M544" s="10">
        <f>VLOOKUP(B544,'Fam ranks'!$E$3:$H$35,4,0)</f>
        <v>9</v>
      </c>
      <c r="N544" s="2">
        <v>0.13246510981397888</v>
      </c>
      <c r="O544" s="2">
        <v>9.6968653535598956E-2</v>
      </c>
      <c r="P544" s="2">
        <v>1.0440480913461295E-2</v>
      </c>
      <c r="Q544" s="2">
        <v>-4.2024140728261591E-2</v>
      </c>
      <c r="R544" s="2">
        <v>-3.9332561162462414E-5</v>
      </c>
      <c r="S544" s="4">
        <v>-4.0562140164215763E-2</v>
      </c>
      <c r="T544" s="10">
        <v>281</v>
      </c>
      <c r="U544" s="10">
        <v>5</v>
      </c>
      <c r="V544" s="10">
        <v>16</v>
      </c>
      <c r="W544" s="28" t="s">
        <v>11</v>
      </c>
      <c r="X544" s="12">
        <f>IF(M544&lt;=$X$1,1,0)</f>
        <v>1</v>
      </c>
      <c r="Y544" s="12">
        <f>IF(V544&lt;=Y$1,1,0)</f>
        <v>0</v>
      </c>
      <c r="Z544" s="12">
        <f>IF(U544&lt;=Z$1,1,0)</f>
        <v>0</v>
      </c>
      <c r="AA544" s="20">
        <f>IF(I544=1,0,IF(I544=2,1,1+$AA$1))</f>
        <v>1.2</v>
      </c>
      <c r="AB544" s="12">
        <f>IF(T544&lt;=AB$1,1,0)</f>
        <v>0</v>
      </c>
      <c r="AC544" s="20">
        <f>SUM(X544:AB544)</f>
        <v>2.2000000000000002</v>
      </c>
    </row>
    <row r="545" spans="1:29" x14ac:dyDescent="0.25">
      <c r="A545" s="6" t="s">
        <v>27</v>
      </c>
      <c r="B545" s="6">
        <v>1302441</v>
      </c>
      <c r="C545" s="6" t="s">
        <v>11</v>
      </c>
      <c r="D545" s="6">
        <v>13001</v>
      </c>
      <c r="E545" s="6">
        <v>24</v>
      </c>
      <c r="F545" s="6">
        <v>6</v>
      </c>
      <c r="G545" s="4">
        <v>10.899993896484375</v>
      </c>
      <c r="H545" s="4">
        <v>15.199996948242187</v>
      </c>
      <c r="I545" s="1">
        <v>3</v>
      </c>
      <c r="J545" s="2">
        <v>7.5550079999629816E-2</v>
      </c>
      <c r="K545" s="10">
        <v>379</v>
      </c>
      <c r="L545" s="2">
        <v>0.10740913444906025</v>
      </c>
      <c r="M545" s="10">
        <f>VLOOKUP(B545,'Fam ranks'!$E$3:$H$35,4,0)</f>
        <v>9</v>
      </c>
      <c r="N545" s="2">
        <v>0.13246510981397888</v>
      </c>
      <c r="O545" s="2">
        <v>9.6968653535598956E-2</v>
      </c>
      <c r="P545" s="2">
        <v>1.0440480913461295E-2</v>
      </c>
      <c r="Q545" s="2">
        <v>-6.7355510727810361E-2</v>
      </c>
      <c r="R545" s="2">
        <v>-3.839038061094778E-3</v>
      </c>
      <c r="S545" s="4">
        <v>-3.9590506015280469</v>
      </c>
      <c r="T545" s="10">
        <v>362</v>
      </c>
      <c r="U545" s="10">
        <v>6</v>
      </c>
      <c r="V545" s="10">
        <v>20</v>
      </c>
      <c r="W545" s="28" t="s">
        <v>11</v>
      </c>
      <c r="X545" s="12">
        <f>IF(M545&lt;=$X$1,1,0)</f>
        <v>1</v>
      </c>
      <c r="Y545" s="12">
        <f>IF(V545&lt;=Y$1,1,0)</f>
        <v>0</v>
      </c>
      <c r="Z545" s="12">
        <f>IF(U545&lt;=Z$1,1,0)</f>
        <v>0</v>
      </c>
      <c r="AA545" s="20">
        <f>IF(I545=1,0,IF(I545=2,1,1+$AA$1))</f>
        <v>1.2</v>
      </c>
      <c r="AB545" s="12">
        <f>IF(T545&lt;=AB$1,1,0)</f>
        <v>0</v>
      </c>
      <c r="AC545" s="20">
        <f>SUM(X545:AB545)</f>
        <v>2.2000000000000002</v>
      </c>
    </row>
    <row r="546" spans="1:29" x14ac:dyDescent="0.25">
      <c r="A546" s="6" t="s">
        <v>41</v>
      </c>
      <c r="B546" s="6">
        <v>1302601</v>
      </c>
      <c r="C546" s="6" t="s">
        <v>11</v>
      </c>
      <c r="D546" s="6">
        <v>13001</v>
      </c>
      <c r="E546" s="6">
        <v>24</v>
      </c>
      <c r="F546" s="6">
        <v>5</v>
      </c>
      <c r="G546" s="4">
        <v>13.899993896484375</v>
      </c>
      <c r="H546" s="4">
        <v>20.79998779296875</v>
      </c>
      <c r="I546" s="1">
        <v>3</v>
      </c>
      <c r="J546" s="2">
        <v>0.18041087999881711</v>
      </c>
      <c r="K546" s="10">
        <v>28</v>
      </c>
      <c r="L546" s="2">
        <v>0.10511133155825116</v>
      </c>
      <c r="M546" s="10">
        <f>VLOOKUP(B546,'Fam ranks'!$E$3:$H$35,4,0)</f>
        <v>10</v>
      </c>
      <c r="N546" s="2">
        <v>0.13246510981397888</v>
      </c>
      <c r="O546" s="2">
        <v>9.6968653535598956E-2</v>
      </c>
      <c r="P546" s="2">
        <v>8.1426780226522E-3</v>
      </c>
      <c r="Q546" s="2">
        <v>3.9803092162186027E-2</v>
      </c>
      <c r="R546" s="2">
        <v>1.0856070637919223E-2</v>
      </c>
      <c r="S546" s="4">
        <v>11.195443312960681</v>
      </c>
      <c r="T546" s="10">
        <v>108</v>
      </c>
      <c r="U546" s="10">
        <v>1</v>
      </c>
      <c r="V546" s="10">
        <v>5</v>
      </c>
      <c r="W546" s="28" t="s">
        <v>66</v>
      </c>
      <c r="X546" s="12">
        <f>IF(M546&lt;=$X$1,1,0)</f>
        <v>1</v>
      </c>
      <c r="Y546" s="12">
        <f>IF(V546&lt;=Y$1,1,0)</f>
        <v>1</v>
      </c>
      <c r="Z546" s="12">
        <f>IF(U546&lt;=Z$1,1,0)</f>
        <v>1</v>
      </c>
      <c r="AA546" s="20">
        <f>IF(I546=1,0,IF(I546=2,1,1+$AA$1))</f>
        <v>1.2</v>
      </c>
      <c r="AB546" s="12">
        <f>IF(T546&lt;=AB$1,1,0)</f>
        <v>0</v>
      </c>
      <c r="AC546" s="20">
        <f>SUM(X546:AB546)</f>
        <v>4.2</v>
      </c>
    </row>
    <row r="547" spans="1:29" x14ac:dyDescent="0.25">
      <c r="A547" s="6" t="s">
        <v>41</v>
      </c>
      <c r="B547" s="6">
        <v>1302601</v>
      </c>
      <c r="C547" s="6" t="s">
        <v>11</v>
      </c>
      <c r="D547" s="6">
        <v>13001</v>
      </c>
      <c r="E547" s="6">
        <v>24</v>
      </c>
      <c r="F547" s="6">
        <v>4</v>
      </c>
      <c r="G547" s="4">
        <v>13.5</v>
      </c>
      <c r="H547" s="4">
        <v>21.099990844726563</v>
      </c>
      <c r="I547" s="1">
        <v>3</v>
      </c>
      <c r="J547" s="2">
        <v>0.18031004999829747</v>
      </c>
      <c r="K547" s="10">
        <v>29</v>
      </c>
      <c r="L547" s="2">
        <v>0.10511133155825116</v>
      </c>
      <c r="M547" s="10">
        <f>VLOOKUP(B547,'Fam ranks'!$E$3:$H$35,4,0)</f>
        <v>10</v>
      </c>
      <c r="N547" s="2">
        <v>0.13246510981397888</v>
      </c>
      <c r="O547" s="2">
        <v>9.6968653535598956E-2</v>
      </c>
      <c r="P547" s="2">
        <v>8.1426780226522E-3</v>
      </c>
      <c r="Q547" s="2">
        <v>3.9702262161666391E-2</v>
      </c>
      <c r="R547" s="2">
        <v>1.0840946137841277E-2</v>
      </c>
      <c r="S547" s="4">
        <v>11.179846004421798</v>
      </c>
      <c r="T547" s="10">
        <v>109</v>
      </c>
      <c r="U547" s="10">
        <v>2</v>
      </c>
      <c r="V547" s="10">
        <v>6</v>
      </c>
      <c r="W547" s="28" t="s">
        <v>66</v>
      </c>
      <c r="X547" s="12">
        <f>IF(M547&lt;=$X$1,1,0)</f>
        <v>1</v>
      </c>
      <c r="Y547" s="12">
        <f>IF(V547&lt;=Y$1,1,0)</f>
        <v>0</v>
      </c>
      <c r="Z547" s="12">
        <f>IF(U547&lt;=Z$1,1,0)</f>
        <v>1</v>
      </c>
      <c r="AA547" s="20">
        <f>IF(I547=1,0,IF(I547=2,1,1+$AA$1))</f>
        <v>1.2</v>
      </c>
      <c r="AB547" s="12">
        <f>IF(T547&lt;=AB$1,1,0)</f>
        <v>0</v>
      </c>
      <c r="AC547" s="20">
        <f>SUM(X547:AB547)</f>
        <v>3.2</v>
      </c>
    </row>
    <row r="548" spans="1:29" x14ac:dyDescent="0.25">
      <c r="A548" s="6" t="s">
        <v>41</v>
      </c>
      <c r="B548" s="6">
        <v>1302601</v>
      </c>
      <c r="C548" s="6" t="s">
        <v>11</v>
      </c>
      <c r="D548" s="6">
        <v>13001</v>
      </c>
      <c r="E548" s="6">
        <v>24</v>
      </c>
      <c r="F548" s="6">
        <v>2</v>
      </c>
      <c r="G548" s="4">
        <v>14</v>
      </c>
      <c r="H548" s="4">
        <v>20.29998779296875</v>
      </c>
      <c r="I548" s="1">
        <v>3</v>
      </c>
      <c r="J548" s="2">
        <v>0.17307779999828199</v>
      </c>
      <c r="K548" s="10">
        <v>38</v>
      </c>
      <c r="L548" s="2">
        <v>0.10511133155825116</v>
      </c>
      <c r="M548" s="10">
        <f>VLOOKUP(B548,'Fam ranks'!$E$3:$H$35,4,0)</f>
        <v>10</v>
      </c>
      <c r="N548" s="2">
        <v>0.13246510981397888</v>
      </c>
      <c r="O548" s="2">
        <v>9.6968653535598956E-2</v>
      </c>
      <c r="P548" s="2">
        <v>8.1426780226522E-3</v>
      </c>
      <c r="Q548" s="2">
        <v>3.2470012161650907E-2</v>
      </c>
      <c r="R548" s="2">
        <v>9.7561086378389547E-3</v>
      </c>
      <c r="S548" s="4">
        <v>10.061095294323449</v>
      </c>
      <c r="T548" s="10">
        <v>126</v>
      </c>
      <c r="U548" s="10">
        <v>3</v>
      </c>
      <c r="V548" s="10">
        <v>8</v>
      </c>
      <c r="W548" s="28" t="s">
        <v>66</v>
      </c>
      <c r="X548" s="12">
        <f>IF(M548&lt;=$X$1,1,0)</f>
        <v>1</v>
      </c>
      <c r="Y548" s="12">
        <f>IF(V548&lt;=Y$1,1,0)</f>
        <v>0</v>
      </c>
      <c r="Z548" s="12">
        <f>IF(U548&lt;=Z$1,1,0)</f>
        <v>0</v>
      </c>
      <c r="AA548" s="20">
        <f>IF(I548=1,0,IF(I548=2,1,1+$AA$1))</f>
        <v>1.2</v>
      </c>
      <c r="AB548" s="12">
        <f>IF(T548&lt;=AB$1,1,0)</f>
        <v>0</v>
      </c>
      <c r="AC548" s="20">
        <f>SUM(X548:AB548)</f>
        <v>2.2000000000000002</v>
      </c>
    </row>
    <row r="549" spans="1:29" x14ac:dyDescent="0.25">
      <c r="A549" s="6" t="s">
        <v>41</v>
      </c>
      <c r="B549" s="6">
        <v>1302601</v>
      </c>
      <c r="C549" s="6" t="s">
        <v>11</v>
      </c>
      <c r="D549" s="6">
        <v>13001</v>
      </c>
      <c r="E549" s="6">
        <v>24</v>
      </c>
      <c r="F549" s="6">
        <v>3</v>
      </c>
      <c r="G549" s="4">
        <v>10.699996948242188</v>
      </c>
      <c r="H549" s="4">
        <v>20.699996948242188</v>
      </c>
      <c r="I549" s="1">
        <v>2</v>
      </c>
      <c r="J549" s="2">
        <v>0.13754528999925242</v>
      </c>
      <c r="K549" s="10">
        <v>102</v>
      </c>
      <c r="L549" s="2">
        <v>0.10511133155825116</v>
      </c>
      <c r="M549" s="10">
        <f>VLOOKUP(B549,'Fam ranks'!$E$3:$H$35,4,0)</f>
        <v>10</v>
      </c>
      <c r="N549" s="2">
        <v>0.13246510981397888</v>
      </c>
      <c r="O549" s="2">
        <v>9.6968653535598956E-2</v>
      </c>
      <c r="P549" s="2">
        <v>8.1426780226522E-3</v>
      </c>
      <c r="Q549" s="2">
        <v>-3.0624978373786638E-3</v>
      </c>
      <c r="R549" s="2">
        <v>4.4262321379845201E-3</v>
      </c>
      <c r="S549" s="4">
        <v>4.564601009293761</v>
      </c>
      <c r="T549" s="10">
        <v>189</v>
      </c>
      <c r="U549" s="10">
        <v>4</v>
      </c>
      <c r="V549" s="10">
        <v>10</v>
      </c>
      <c r="W549" s="28" t="s">
        <v>67</v>
      </c>
      <c r="X549" s="12">
        <f>IF(M549&lt;=$X$1,1,0)</f>
        <v>1</v>
      </c>
      <c r="Y549" s="12">
        <f>IF(V549&lt;=Y$1,1,0)</f>
        <v>0</v>
      </c>
      <c r="Z549" s="12">
        <f>IF(U549&lt;=Z$1,1,0)</f>
        <v>0</v>
      </c>
      <c r="AA549" s="20">
        <f>IF(I549=1,0,IF(I549=2,1,1+$AA$1))</f>
        <v>1</v>
      </c>
      <c r="AB549" s="12">
        <f>IF(T549&lt;=AB$1,1,0)</f>
        <v>0</v>
      </c>
      <c r="AC549" s="20">
        <f>SUM(X549:AB549)</f>
        <v>2</v>
      </c>
    </row>
    <row r="550" spans="1:29" x14ac:dyDescent="0.25">
      <c r="A550" s="6" t="s">
        <v>41</v>
      </c>
      <c r="B550" s="6">
        <v>1302601</v>
      </c>
      <c r="C550" s="6" t="s">
        <v>11</v>
      </c>
      <c r="D550" s="6">
        <v>13001</v>
      </c>
      <c r="E550" s="6">
        <v>24</v>
      </c>
      <c r="F550" s="6">
        <v>6</v>
      </c>
      <c r="G550" s="4">
        <v>13</v>
      </c>
      <c r="H550" s="4">
        <v>18.29998779296875</v>
      </c>
      <c r="I550" s="1">
        <v>3</v>
      </c>
      <c r="J550" s="2">
        <v>0.1306070999999065</v>
      </c>
      <c r="K550" s="10">
        <v>125</v>
      </c>
      <c r="L550" s="2">
        <v>0.10511133155825116</v>
      </c>
      <c r="M550" s="10">
        <f>VLOOKUP(B550,'Fam ranks'!$E$3:$H$35,4,0)</f>
        <v>10</v>
      </c>
      <c r="N550" s="2">
        <v>0.13246510981397888</v>
      </c>
      <c r="O550" s="2">
        <v>9.6968653535598956E-2</v>
      </c>
      <c r="P550" s="2">
        <v>8.1426780226522E-3</v>
      </c>
      <c r="Q550" s="2">
        <v>-1.0000687836724587E-2</v>
      </c>
      <c r="R550" s="2">
        <v>3.3855036380826321E-3</v>
      </c>
      <c r="S550" s="4">
        <v>3.4913381950175806</v>
      </c>
      <c r="T550" s="10">
        <v>203</v>
      </c>
      <c r="U550" s="10">
        <v>5</v>
      </c>
      <c r="V550" s="10">
        <v>13</v>
      </c>
      <c r="W550" s="28" t="s">
        <v>11</v>
      </c>
      <c r="X550" s="12">
        <f>IF(M550&lt;=$X$1,1,0)</f>
        <v>1</v>
      </c>
      <c r="Y550" s="12">
        <f>IF(V550&lt;=Y$1,1,0)</f>
        <v>0</v>
      </c>
      <c r="Z550" s="12">
        <f>IF(U550&lt;=Z$1,1,0)</f>
        <v>0</v>
      </c>
      <c r="AA550" s="20">
        <f>IF(I550=1,0,IF(I550=2,1,1+$AA$1))</f>
        <v>1.2</v>
      </c>
      <c r="AB550" s="12">
        <f>IF(T550&lt;=AB$1,1,0)</f>
        <v>0</v>
      </c>
      <c r="AC550" s="20">
        <f>SUM(X550:AB550)</f>
        <v>2.2000000000000002</v>
      </c>
    </row>
    <row r="551" spans="1:29" x14ac:dyDescent="0.25">
      <c r="A551" s="6" t="s">
        <v>41</v>
      </c>
      <c r="B551" s="6">
        <v>1302601</v>
      </c>
      <c r="C551" s="6" t="s">
        <v>11</v>
      </c>
      <c r="D551" s="6">
        <v>13001</v>
      </c>
      <c r="E551" s="6">
        <v>24</v>
      </c>
      <c r="F551" s="6">
        <v>1</v>
      </c>
      <c r="G551" s="4">
        <v>11</v>
      </c>
      <c r="H551" s="4">
        <v>19.399993896484375</v>
      </c>
      <c r="I551" s="1">
        <v>3</v>
      </c>
      <c r="J551" s="2">
        <v>0.12419879999924888</v>
      </c>
      <c r="K551" s="10">
        <v>150</v>
      </c>
      <c r="L551" s="2">
        <v>0.10511133155825116</v>
      </c>
      <c r="M551" s="10">
        <f>VLOOKUP(B551,'Fam ranks'!$E$3:$H$35,4,0)</f>
        <v>10</v>
      </c>
      <c r="N551" s="2">
        <v>0.13246510981397888</v>
      </c>
      <c r="O551" s="2">
        <v>9.6968653535598956E-2</v>
      </c>
      <c r="P551" s="2">
        <v>8.1426780226522E-3</v>
      </c>
      <c r="Q551" s="2">
        <v>-1.6408987837382205E-2</v>
      </c>
      <c r="R551" s="2">
        <v>2.4242586379839893E-3</v>
      </c>
      <c r="S551" s="4">
        <v>2.5000436219257183</v>
      </c>
      <c r="T551" s="10">
        <v>220</v>
      </c>
      <c r="U551" s="10">
        <v>6</v>
      </c>
      <c r="V551" s="10">
        <v>14</v>
      </c>
      <c r="W551" s="28" t="s">
        <v>11</v>
      </c>
      <c r="X551" s="12">
        <f>IF(M551&lt;=$X$1,1,0)</f>
        <v>1</v>
      </c>
      <c r="Y551" s="12">
        <f>IF(V551&lt;=Y$1,1,0)</f>
        <v>0</v>
      </c>
      <c r="Z551" s="12">
        <f>IF(U551&lt;=Z$1,1,0)</f>
        <v>0</v>
      </c>
      <c r="AA551" s="20">
        <f>IF(I551=1,0,IF(I551=2,1,1+$AA$1))</f>
        <v>1.2</v>
      </c>
      <c r="AB551" s="12">
        <f>IF(T551&lt;=AB$1,1,0)</f>
        <v>0</v>
      </c>
      <c r="AC551" s="20">
        <f>SUM(X551:AB551)</f>
        <v>2.2000000000000002</v>
      </c>
    </row>
    <row r="552" spans="1:29" x14ac:dyDescent="0.25">
      <c r="A552" s="6" t="s">
        <v>10</v>
      </c>
      <c r="B552" s="6">
        <v>1302701</v>
      </c>
      <c r="C552" s="6" t="s">
        <v>11</v>
      </c>
      <c r="D552" s="6">
        <v>13001</v>
      </c>
      <c r="E552" s="6">
        <v>24</v>
      </c>
      <c r="F552" s="6">
        <v>6</v>
      </c>
      <c r="G552" s="4">
        <v>14</v>
      </c>
      <c r="H552" s="4">
        <v>23.199996948242188</v>
      </c>
      <c r="I552" s="1">
        <v>3</v>
      </c>
      <c r="J552" s="2">
        <v>0.22606079999968642</v>
      </c>
      <c r="K552" s="10">
        <v>6</v>
      </c>
      <c r="L552" s="2">
        <v>7.5520470880098514E-2</v>
      </c>
      <c r="M552" s="10">
        <f>VLOOKUP(B552,'Fam ranks'!$E$3:$H$35,4,0)</f>
        <v>29</v>
      </c>
      <c r="N552" s="2">
        <v>0.13246510981397888</v>
      </c>
      <c r="O552" s="2">
        <v>9.6968653535598956E-2</v>
      </c>
      <c r="P552" s="2">
        <v>-2.1448182655500442E-2</v>
      </c>
      <c r="Q552" s="2">
        <v>0.115043872841208</v>
      </c>
      <c r="R552" s="2">
        <v>4.3876713328809339E-3</v>
      </c>
      <c r="S552" s="4">
        <v>4.5248347511292808</v>
      </c>
      <c r="T552" s="10">
        <v>190</v>
      </c>
      <c r="U552" s="10">
        <v>1</v>
      </c>
      <c r="V552" s="10">
        <v>1</v>
      </c>
      <c r="W552" s="28" t="s">
        <v>67</v>
      </c>
      <c r="X552" s="12">
        <f>IF(M552&lt;=$X$1,1,0)</f>
        <v>0</v>
      </c>
      <c r="Y552" s="12">
        <f>IF(V552&lt;=Y$1,1,0)</f>
        <v>1</v>
      </c>
      <c r="Z552" s="12">
        <f>IF(U552&lt;=Z$1,1,0)</f>
        <v>1</v>
      </c>
      <c r="AA552" s="20">
        <f>IF(I552=1,0,IF(I552=2,1,1+$AA$1))</f>
        <v>1.2</v>
      </c>
      <c r="AB552" s="12">
        <f>IF(T552&lt;=AB$1,1,0)</f>
        <v>0</v>
      </c>
      <c r="AC552" s="20">
        <f>SUM(X552:AB552)</f>
        <v>3.2</v>
      </c>
    </row>
    <row r="553" spans="1:29" x14ac:dyDescent="0.25">
      <c r="A553" s="6" t="s">
        <v>10</v>
      </c>
      <c r="B553" s="6">
        <v>1302701</v>
      </c>
      <c r="C553" s="6" t="s">
        <v>11</v>
      </c>
      <c r="D553" s="6">
        <v>13001</v>
      </c>
      <c r="E553" s="6">
        <v>24</v>
      </c>
      <c r="F553" s="6">
        <v>3</v>
      </c>
      <c r="G553" s="4">
        <v>12</v>
      </c>
      <c r="H553" s="4">
        <v>21.599990844726562</v>
      </c>
      <c r="I553" s="1">
        <v>3</v>
      </c>
      <c r="J553" s="2">
        <v>0.16796159999830707</v>
      </c>
      <c r="K553" s="10">
        <v>43</v>
      </c>
      <c r="L553" s="2">
        <v>7.5520470880098514E-2</v>
      </c>
      <c r="M553" s="10">
        <f>VLOOKUP(B553,'Fam ranks'!$E$3:$H$35,4,0)</f>
        <v>29</v>
      </c>
      <c r="N553" s="2">
        <v>0.13246510981397888</v>
      </c>
      <c r="O553" s="2">
        <v>9.6968653535598956E-2</v>
      </c>
      <c r="P553" s="2">
        <v>-2.1448182655500442E-2</v>
      </c>
      <c r="Q553" s="2">
        <v>5.6944672839828625E-2</v>
      </c>
      <c r="R553" s="2">
        <v>-4.3272086673259713E-3</v>
      </c>
      <c r="S553" s="4">
        <v>-4.4624819563338312</v>
      </c>
      <c r="T553" s="10">
        <v>375</v>
      </c>
      <c r="U553" s="10">
        <v>2</v>
      </c>
      <c r="V553" s="10">
        <v>2</v>
      </c>
      <c r="W553" s="28" t="s">
        <v>11</v>
      </c>
      <c r="X553" s="12">
        <f>IF(M553&lt;=$X$1,1,0)</f>
        <v>0</v>
      </c>
      <c r="Y553" s="12">
        <f>IF(V553&lt;=Y$1,1,0)</f>
        <v>1</v>
      </c>
      <c r="Z553" s="12">
        <f>IF(U553&lt;=Z$1,1,0)</f>
        <v>1</v>
      </c>
      <c r="AA553" s="20">
        <f>IF(I553=1,0,IF(I553=2,1,1+$AA$1))</f>
        <v>1.2</v>
      </c>
      <c r="AB553" s="12">
        <f>IF(T553&lt;=AB$1,1,0)</f>
        <v>0</v>
      </c>
      <c r="AC553" s="20">
        <f>SUM(X553:AB553)</f>
        <v>3.2</v>
      </c>
    </row>
    <row r="554" spans="1:29" x14ac:dyDescent="0.25">
      <c r="A554" s="6" t="s">
        <v>10</v>
      </c>
      <c r="B554" s="6">
        <v>1302701</v>
      </c>
      <c r="C554" s="6" t="s">
        <v>11</v>
      </c>
      <c r="D554" s="6">
        <v>13001</v>
      </c>
      <c r="E554" s="6">
        <v>24</v>
      </c>
      <c r="F554" s="6">
        <v>5</v>
      </c>
      <c r="G554" s="4">
        <v>11.5</v>
      </c>
      <c r="H554" s="4">
        <v>17.099990844726563</v>
      </c>
      <c r="I554" s="1">
        <v>3</v>
      </c>
      <c r="J554" s="2">
        <v>0.10088144999917859</v>
      </c>
      <c r="K554" s="10">
        <v>257</v>
      </c>
      <c r="L554" s="2">
        <v>7.5520470880098514E-2</v>
      </c>
      <c r="M554" s="10">
        <f>VLOOKUP(B554,'Fam ranks'!$E$3:$H$35,4,0)</f>
        <v>29</v>
      </c>
      <c r="N554" s="2">
        <v>0.13246510981397888</v>
      </c>
      <c r="O554" s="2">
        <v>9.6968653535598956E-2</v>
      </c>
      <c r="P554" s="2">
        <v>-2.1448182655500442E-2</v>
      </c>
      <c r="Q554" s="2">
        <v>-1.0135477159299855E-2</v>
      </c>
      <c r="R554" s="2">
        <v>-1.4389231167195243E-2</v>
      </c>
      <c r="S554" s="4">
        <v>-14.839054315539911</v>
      </c>
      <c r="T554" s="10">
        <v>509</v>
      </c>
      <c r="U554" s="10">
        <v>3</v>
      </c>
      <c r="V554" s="10">
        <v>7</v>
      </c>
      <c r="W554" s="28" t="s">
        <v>11</v>
      </c>
      <c r="X554" s="12">
        <f>IF(M554&lt;=$X$1,1,0)</f>
        <v>0</v>
      </c>
      <c r="Y554" s="12">
        <f>IF(V554&lt;=Y$1,1,0)</f>
        <v>0</v>
      </c>
      <c r="Z554" s="12">
        <f>IF(U554&lt;=Z$1,1,0)</f>
        <v>0</v>
      </c>
      <c r="AA554" s="20">
        <f>IF(I554=1,0,IF(I554=2,1,1+$AA$1))</f>
        <v>1.2</v>
      </c>
      <c r="AB554" s="12">
        <f>IF(T554&lt;=AB$1,1,0)</f>
        <v>0</v>
      </c>
      <c r="AC554" s="20">
        <f>SUM(X554:AB554)</f>
        <v>1.2</v>
      </c>
    </row>
    <row r="555" spans="1:29" x14ac:dyDescent="0.25">
      <c r="A555" s="6" t="s">
        <v>10</v>
      </c>
      <c r="B555" s="6">
        <v>1302701</v>
      </c>
      <c r="C555" s="6" t="s">
        <v>11</v>
      </c>
      <c r="D555" s="6">
        <v>13001</v>
      </c>
      <c r="E555" s="6">
        <v>24</v>
      </c>
      <c r="F555" s="6">
        <v>4</v>
      </c>
      <c r="G555" s="4">
        <v>12</v>
      </c>
      <c r="H555" s="4">
        <v>16.599990844726562</v>
      </c>
      <c r="I555" s="1">
        <v>3</v>
      </c>
      <c r="J555" s="2">
        <v>9.9201599999105383E-2</v>
      </c>
      <c r="K555" s="10">
        <v>270</v>
      </c>
      <c r="L555" s="2">
        <v>7.5520470880098514E-2</v>
      </c>
      <c r="M555" s="10">
        <f>VLOOKUP(B555,'Fam ranks'!$E$3:$H$35,4,0)</f>
        <v>29</v>
      </c>
      <c r="N555" s="2">
        <v>0.13246510981397888</v>
      </c>
      <c r="O555" s="2">
        <v>9.6968653535598956E-2</v>
      </c>
      <c r="P555" s="2">
        <v>-2.1448182655500442E-2</v>
      </c>
      <c r="Q555" s="2">
        <v>-1.1815327159373057E-2</v>
      </c>
      <c r="R555" s="2">
        <v>-1.4641208667206224E-2</v>
      </c>
      <c r="S555" s="4">
        <v>-15.098908908569271</v>
      </c>
      <c r="T555" s="10">
        <v>512</v>
      </c>
      <c r="U555" s="10">
        <v>4</v>
      </c>
      <c r="V555" s="10">
        <v>8</v>
      </c>
      <c r="W555" s="28" t="s">
        <v>11</v>
      </c>
      <c r="X555" s="12">
        <f>IF(M555&lt;=$X$1,1,0)</f>
        <v>0</v>
      </c>
      <c r="Y555" s="12">
        <f>IF(V555&lt;=Y$1,1,0)</f>
        <v>0</v>
      </c>
      <c r="Z555" s="12">
        <f>IF(U555&lt;=Z$1,1,0)</f>
        <v>0</v>
      </c>
      <c r="AA555" s="20">
        <f>IF(I555=1,0,IF(I555=2,1,1+$AA$1))</f>
        <v>1.2</v>
      </c>
      <c r="AB555" s="12">
        <f>IF(T555&lt;=AB$1,1,0)</f>
        <v>0</v>
      </c>
      <c r="AC555" s="20">
        <f>SUM(X555:AB555)</f>
        <v>1.2</v>
      </c>
    </row>
    <row r="556" spans="1:29" x14ac:dyDescent="0.25">
      <c r="A556" s="6" t="s">
        <v>10</v>
      </c>
      <c r="B556" s="6">
        <v>1302701</v>
      </c>
      <c r="C556" s="6" t="s">
        <v>11</v>
      </c>
      <c r="D556" s="6">
        <v>13001</v>
      </c>
      <c r="E556" s="6">
        <v>24</v>
      </c>
      <c r="F556" s="6">
        <v>1</v>
      </c>
      <c r="G556" s="4">
        <v>9.899993896484375</v>
      </c>
      <c r="H556" s="4">
        <v>14.299995422363281</v>
      </c>
      <c r="I556" s="1">
        <v>3</v>
      </c>
      <c r="J556" s="2">
        <v>6.0733529999652092E-2</v>
      </c>
      <c r="K556" s="10">
        <v>435</v>
      </c>
      <c r="L556" s="2">
        <v>7.5520470880098514E-2</v>
      </c>
      <c r="M556" s="10">
        <f>VLOOKUP(B556,'Fam ranks'!$E$3:$H$35,4,0)</f>
        <v>29</v>
      </c>
      <c r="N556" s="2">
        <v>0.13246510981397888</v>
      </c>
      <c r="O556" s="2">
        <v>9.6968653535598956E-2</v>
      </c>
      <c r="P556" s="2">
        <v>-2.1448182655500442E-2</v>
      </c>
      <c r="Q556" s="2">
        <v>-5.0283397158826362E-2</v>
      </c>
      <c r="R556" s="2">
        <v>-2.0411419167124217E-2</v>
      </c>
      <c r="S556" s="4">
        <v>-21.049502517461288</v>
      </c>
      <c r="T556" s="10">
        <v>534</v>
      </c>
      <c r="U556" s="10">
        <v>5</v>
      </c>
      <c r="V556" s="10">
        <v>10</v>
      </c>
      <c r="W556" s="28" t="s">
        <v>11</v>
      </c>
      <c r="X556" s="12">
        <f>IF(M556&lt;=$X$1,1,0)</f>
        <v>0</v>
      </c>
      <c r="Y556" s="12">
        <f>IF(V556&lt;=Y$1,1,0)</f>
        <v>0</v>
      </c>
      <c r="Z556" s="12">
        <f>IF(U556&lt;=Z$1,1,0)</f>
        <v>0</v>
      </c>
      <c r="AA556" s="20">
        <f>IF(I556=1,0,IF(I556=2,1,1+$AA$1))</f>
        <v>1.2</v>
      </c>
      <c r="AB556" s="12">
        <f>IF(T556&lt;=AB$1,1,0)</f>
        <v>0</v>
      </c>
      <c r="AC556" s="20">
        <f>SUM(X556:AB556)</f>
        <v>1.2</v>
      </c>
    </row>
    <row r="557" spans="1:29" x14ac:dyDescent="0.25">
      <c r="A557" s="6" t="s">
        <v>10</v>
      </c>
      <c r="B557" s="6">
        <v>1302701</v>
      </c>
      <c r="C557" s="6" t="s">
        <v>11</v>
      </c>
      <c r="D557" s="6">
        <v>13001</v>
      </c>
      <c r="E557" s="6">
        <v>24</v>
      </c>
      <c r="F557" s="6">
        <v>2</v>
      </c>
      <c r="G557" s="4">
        <v>9.6999969482421875</v>
      </c>
      <c r="H557" s="4">
        <v>12.199996948242188</v>
      </c>
      <c r="I557" s="1">
        <v>3</v>
      </c>
      <c r="J557" s="2">
        <v>4.3312439999681374E-2</v>
      </c>
      <c r="K557" s="10">
        <v>490</v>
      </c>
      <c r="L557" s="2">
        <v>7.5520470880098514E-2</v>
      </c>
      <c r="M557" s="10">
        <f>VLOOKUP(B557,'Fam ranks'!$E$3:$H$35,4,0)</f>
        <v>29</v>
      </c>
      <c r="N557" s="2">
        <v>0.13246510981397888</v>
      </c>
      <c r="O557" s="2">
        <v>9.6968653535598956E-2</v>
      </c>
      <c r="P557" s="2">
        <v>-2.1448182655500442E-2</v>
      </c>
      <c r="Q557" s="2">
        <v>-6.770448715879708E-2</v>
      </c>
      <c r="R557" s="2">
        <v>-2.3024582667119826E-2</v>
      </c>
      <c r="S557" s="4">
        <v>-23.7443563745753</v>
      </c>
      <c r="T557" s="10">
        <v>543</v>
      </c>
      <c r="U557" s="10">
        <v>6</v>
      </c>
      <c r="V557" s="10">
        <v>12</v>
      </c>
      <c r="W557" s="28" t="s">
        <v>11</v>
      </c>
      <c r="X557" s="12">
        <f>IF(M557&lt;=$X$1,1,0)</f>
        <v>0</v>
      </c>
      <c r="Y557" s="12">
        <f>IF(V557&lt;=Y$1,1,0)</f>
        <v>0</v>
      </c>
      <c r="Z557" s="12">
        <f>IF(U557&lt;=Z$1,1,0)</f>
        <v>0</v>
      </c>
      <c r="AA557" s="20">
        <f>IF(I557=1,0,IF(I557=2,1,1+$AA$1))</f>
        <v>1.2</v>
      </c>
      <c r="AB557" s="12">
        <f>IF(T557&lt;=AB$1,1,0)</f>
        <v>0</v>
      </c>
      <c r="AC557" s="20">
        <f>SUM(X557:AB557)</f>
        <v>1.2</v>
      </c>
    </row>
    <row r="558" spans="1:29" x14ac:dyDescent="0.25">
      <c r="A558" s="6" t="s">
        <v>32</v>
      </c>
      <c r="B558" s="6">
        <v>4021351</v>
      </c>
      <c r="C558" s="6" t="s">
        <v>11</v>
      </c>
      <c r="D558" s="6">
        <v>4001</v>
      </c>
      <c r="E558" s="6">
        <v>24</v>
      </c>
      <c r="F558" s="6">
        <v>1</v>
      </c>
      <c r="G558" s="4">
        <v>14.299995422363281</v>
      </c>
      <c r="H558" s="4">
        <v>25</v>
      </c>
      <c r="I558" s="1">
        <v>3</v>
      </c>
      <c r="J558" s="2">
        <v>0.26812499999869033</v>
      </c>
      <c r="K558" s="10">
        <v>2</v>
      </c>
      <c r="L558" s="2">
        <v>9.9058132742342403E-2</v>
      </c>
      <c r="M558" s="10">
        <f>VLOOKUP(B558,'Fam ranks'!$E$3:$H$35,4,0)</f>
        <v>14</v>
      </c>
      <c r="N558" s="2">
        <v>0.13246510981397888</v>
      </c>
      <c r="O558" s="2">
        <v>9.6968653535598956E-2</v>
      </c>
      <c r="P558" s="2">
        <v>2.089479206743447E-3</v>
      </c>
      <c r="Q558" s="2">
        <v>0.13357041097796801</v>
      </c>
      <c r="R558" s="2">
        <v>2.1289249170741268E-2</v>
      </c>
      <c r="S558" s="4">
        <v>21.954774449792271</v>
      </c>
      <c r="T558" s="10">
        <v>24</v>
      </c>
      <c r="U558" s="10">
        <v>1</v>
      </c>
      <c r="V558" s="10">
        <v>1</v>
      </c>
      <c r="W558" s="28" t="s">
        <v>64</v>
      </c>
      <c r="X558" s="12">
        <f>IF(M558&lt;=$X$1,1,0)</f>
        <v>0</v>
      </c>
      <c r="Y558" s="12">
        <f>IF(V558&lt;=Y$1,1,0)</f>
        <v>1</v>
      </c>
      <c r="Z558" s="12">
        <f>IF(U558&lt;=Z$1,1,0)</f>
        <v>1</v>
      </c>
      <c r="AA558" s="20">
        <f>IF(I558=1,0,IF(I558=2,1,1+$AA$1))</f>
        <v>1.2</v>
      </c>
      <c r="AB558" s="12">
        <f>IF(T558&lt;=AB$1,1,0)</f>
        <v>1</v>
      </c>
      <c r="AC558" s="20">
        <f>SUM(X558:AB558)</f>
        <v>4.2</v>
      </c>
    </row>
    <row r="559" spans="1:29" x14ac:dyDescent="0.25">
      <c r="A559" s="6" t="s">
        <v>32</v>
      </c>
      <c r="B559" s="6">
        <v>4021351</v>
      </c>
      <c r="C559" s="6" t="s">
        <v>11</v>
      </c>
      <c r="D559" s="6">
        <v>4001</v>
      </c>
      <c r="E559" s="6">
        <v>24</v>
      </c>
      <c r="F559" s="6">
        <v>6</v>
      </c>
      <c r="G559" s="4">
        <v>12.5</v>
      </c>
      <c r="H559" s="4">
        <v>19.699996948242188</v>
      </c>
      <c r="I559" s="1">
        <v>3</v>
      </c>
      <c r="J559" s="2">
        <v>0.14553374999923108</v>
      </c>
      <c r="K559" s="10">
        <v>83</v>
      </c>
      <c r="L559" s="2">
        <v>9.9058132742342403E-2</v>
      </c>
      <c r="M559" s="10">
        <f>VLOOKUP(B559,'Fam ranks'!$E$3:$H$35,4,0)</f>
        <v>14</v>
      </c>
      <c r="N559" s="2">
        <v>0.13246510981397888</v>
      </c>
      <c r="O559" s="2">
        <v>9.6968653535598956E-2</v>
      </c>
      <c r="P559" s="2">
        <v>2.089479206743447E-3</v>
      </c>
      <c r="Q559" s="2">
        <v>1.0979160978508748E-2</v>
      </c>
      <c r="R559" s="2">
        <v>2.9005616708223806E-3</v>
      </c>
      <c r="S559" s="4">
        <v>2.9912364099781295</v>
      </c>
      <c r="T559" s="10">
        <v>211</v>
      </c>
      <c r="U559" s="10">
        <v>2</v>
      </c>
      <c r="V559" s="10">
        <v>8</v>
      </c>
      <c r="W559" s="28" t="s">
        <v>11</v>
      </c>
      <c r="X559" s="12">
        <f>IF(M559&lt;=$X$1,1,0)</f>
        <v>0</v>
      </c>
      <c r="Y559" s="12">
        <f>IF(V559&lt;=Y$1,1,0)</f>
        <v>0</v>
      </c>
      <c r="Z559" s="12">
        <f>IF(U559&lt;=Z$1,1,0)</f>
        <v>1</v>
      </c>
      <c r="AA559" s="20">
        <f>IF(I559=1,0,IF(I559=2,1,1+$AA$1))</f>
        <v>1.2</v>
      </c>
      <c r="AB559" s="12">
        <f>IF(T559&lt;=AB$1,1,0)</f>
        <v>0</v>
      </c>
      <c r="AC559" s="20">
        <f>SUM(X559:AB559)</f>
        <v>2.2000000000000002</v>
      </c>
    </row>
    <row r="560" spans="1:29" x14ac:dyDescent="0.25">
      <c r="A560" s="6" t="s">
        <v>32</v>
      </c>
      <c r="B560" s="6">
        <v>4021351</v>
      </c>
      <c r="C560" s="6" t="s">
        <v>11</v>
      </c>
      <c r="D560" s="6">
        <v>4001</v>
      </c>
      <c r="E560" s="6">
        <v>24</v>
      </c>
      <c r="F560" s="6">
        <v>4</v>
      </c>
      <c r="G560" s="4">
        <v>14.5</v>
      </c>
      <c r="H560" s="4">
        <v>17.199996948242187</v>
      </c>
      <c r="I560" s="1">
        <v>2</v>
      </c>
      <c r="J560" s="2">
        <v>0.12869039999895904</v>
      </c>
      <c r="K560" s="10">
        <v>130</v>
      </c>
      <c r="L560" s="2">
        <v>9.9058132742342403E-2</v>
      </c>
      <c r="M560" s="10">
        <f>VLOOKUP(B560,'Fam ranks'!$E$3:$H$35,4,0)</f>
        <v>14</v>
      </c>
      <c r="N560" s="2">
        <v>0.13246510981397888</v>
      </c>
      <c r="O560" s="2">
        <v>9.6968653535598956E-2</v>
      </c>
      <c r="P560" s="2">
        <v>2.089479206743447E-3</v>
      </c>
      <c r="Q560" s="2">
        <v>-5.8641890217632914E-3</v>
      </c>
      <c r="R560" s="2">
        <v>3.7405917078157447E-4</v>
      </c>
      <c r="S560" s="4">
        <v>0.38575267072698971</v>
      </c>
      <c r="T560" s="10">
        <v>271</v>
      </c>
      <c r="U560" s="10">
        <v>3</v>
      </c>
      <c r="V560" s="10">
        <v>13</v>
      </c>
      <c r="W560" s="28" t="s">
        <v>11</v>
      </c>
      <c r="X560" s="12">
        <f>IF(M560&lt;=$X$1,1,0)</f>
        <v>0</v>
      </c>
      <c r="Y560" s="12">
        <f>IF(V560&lt;=Y$1,1,0)</f>
        <v>0</v>
      </c>
      <c r="Z560" s="12">
        <f>IF(U560&lt;=Z$1,1,0)</f>
        <v>0</v>
      </c>
      <c r="AA560" s="20">
        <f>IF(I560=1,0,IF(I560=2,1,1+$AA$1))</f>
        <v>1</v>
      </c>
      <c r="AB560" s="12">
        <f>IF(T560&lt;=AB$1,1,0)</f>
        <v>0</v>
      </c>
      <c r="AC560" s="20">
        <f>SUM(X560:AB560)</f>
        <v>1</v>
      </c>
    </row>
    <row r="561" spans="1:29" x14ac:dyDescent="0.25">
      <c r="A561" s="6" t="s">
        <v>32</v>
      </c>
      <c r="B561" s="6">
        <v>4021351</v>
      </c>
      <c r="C561" s="6" t="s">
        <v>11</v>
      </c>
      <c r="D561" s="6">
        <v>4001</v>
      </c>
      <c r="E561" s="6">
        <v>24</v>
      </c>
      <c r="F561" s="6">
        <v>3</v>
      </c>
      <c r="G561" s="4">
        <v>13.899993896484375</v>
      </c>
      <c r="H561" s="4">
        <v>17.399993896484375</v>
      </c>
      <c r="I561" s="1">
        <v>3</v>
      </c>
      <c r="J561" s="2">
        <v>0.12625091999871074</v>
      </c>
      <c r="K561" s="10">
        <v>139</v>
      </c>
      <c r="L561" s="2">
        <v>9.9058132742342403E-2</v>
      </c>
      <c r="M561" s="10">
        <f>VLOOKUP(B561,'Fam ranks'!$E$3:$H$35,4,0)</f>
        <v>14</v>
      </c>
      <c r="N561" s="2">
        <v>0.13246510981397888</v>
      </c>
      <c r="O561" s="2">
        <v>9.6968653535598956E-2</v>
      </c>
      <c r="P561" s="2">
        <v>2.089479206743447E-3</v>
      </c>
      <c r="Q561" s="2">
        <v>-8.3036690220115866E-3</v>
      </c>
      <c r="R561" s="2">
        <v>8.1371707443302077E-6</v>
      </c>
      <c r="S561" s="4">
        <v>8.3915476266182287E-3</v>
      </c>
      <c r="T561" s="10">
        <v>279</v>
      </c>
      <c r="U561" s="10">
        <v>4</v>
      </c>
      <c r="V561" s="10">
        <v>15</v>
      </c>
      <c r="W561" s="28" t="s">
        <v>11</v>
      </c>
      <c r="X561" s="12">
        <f>IF(M561&lt;=$X$1,1,0)</f>
        <v>0</v>
      </c>
      <c r="Y561" s="12">
        <f>IF(V561&lt;=Y$1,1,0)</f>
        <v>0</v>
      </c>
      <c r="Z561" s="12">
        <f>IF(U561&lt;=Z$1,1,0)</f>
        <v>0</v>
      </c>
      <c r="AA561" s="20">
        <f>IF(I561=1,0,IF(I561=2,1,1+$AA$1))</f>
        <v>1.2</v>
      </c>
      <c r="AB561" s="12">
        <f>IF(T561&lt;=AB$1,1,0)</f>
        <v>0</v>
      </c>
      <c r="AC561" s="20">
        <f>SUM(X561:AB561)</f>
        <v>1.2</v>
      </c>
    </row>
    <row r="562" spans="1:29" x14ac:dyDescent="0.25">
      <c r="A562" s="6" t="s">
        <v>32</v>
      </c>
      <c r="B562" s="6">
        <v>4021351</v>
      </c>
      <c r="C562" s="6" t="s">
        <v>11</v>
      </c>
      <c r="D562" s="6">
        <v>4001</v>
      </c>
      <c r="E562" s="6">
        <v>24</v>
      </c>
      <c r="F562" s="6">
        <v>5</v>
      </c>
      <c r="G562" s="4">
        <v>11.599998474121094</v>
      </c>
      <c r="H562" s="4">
        <v>16.199996948242187</v>
      </c>
      <c r="I562" s="1">
        <v>3</v>
      </c>
      <c r="J562" s="2">
        <v>9.1329119999500108E-2</v>
      </c>
      <c r="K562" s="10">
        <v>304</v>
      </c>
      <c r="L562" s="2">
        <v>9.9058132742342403E-2</v>
      </c>
      <c r="M562" s="10">
        <f>VLOOKUP(B562,'Fam ranks'!$E$3:$H$35,4,0)</f>
        <v>14</v>
      </c>
      <c r="N562" s="2">
        <v>0.13246510981397888</v>
      </c>
      <c r="O562" s="2">
        <v>9.6968653535598956E-2</v>
      </c>
      <c r="P562" s="2">
        <v>2.089479206743447E-3</v>
      </c>
      <c r="Q562" s="2">
        <v>-4.3225469021222221E-2</v>
      </c>
      <c r="R562" s="2">
        <v>-5.2301328291372642E-3</v>
      </c>
      <c r="S562" s="4">
        <v>-5.3936325177673909</v>
      </c>
      <c r="T562" s="10">
        <v>389</v>
      </c>
      <c r="U562" s="10">
        <v>5</v>
      </c>
      <c r="V562" s="10">
        <v>19</v>
      </c>
      <c r="W562" s="28" t="s">
        <v>11</v>
      </c>
      <c r="X562" s="12">
        <f>IF(M562&lt;=$X$1,1,0)</f>
        <v>0</v>
      </c>
      <c r="Y562" s="12">
        <f>IF(V562&lt;=Y$1,1,0)</f>
        <v>0</v>
      </c>
      <c r="Z562" s="12">
        <f>IF(U562&lt;=Z$1,1,0)</f>
        <v>0</v>
      </c>
      <c r="AA562" s="20">
        <f>IF(I562=1,0,IF(I562=2,1,1+$AA$1))</f>
        <v>1.2</v>
      </c>
      <c r="AB562" s="12">
        <f>IF(T562&lt;=AB$1,1,0)</f>
        <v>0</v>
      </c>
      <c r="AC562" s="20">
        <f>SUM(X562:AB562)</f>
        <v>1.2</v>
      </c>
    </row>
    <row r="563" spans="1:29" x14ac:dyDescent="0.25">
      <c r="A563" s="6" t="s">
        <v>32</v>
      </c>
      <c r="B563" s="6">
        <v>4021351</v>
      </c>
      <c r="C563" s="6" t="s">
        <v>11</v>
      </c>
      <c r="D563" s="6">
        <v>4001</v>
      </c>
      <c r="E563" s="6">
        <v>24</v>
      </c>
      <c r="F563" s="6">
        <v>2</v>
      </c>
      <c r="G563" s="4">
        <v>12.399993896484375</v>
      </c>
      <c r="H563" s="4">
        <v>13.899993896484375</v>
      </c>
      <c r="I563" s="1">
        <v>3</v>
      </c>
      <c r="J563" s="2">
        <v>7.1874119999847608E-2</v>
      </c>
      <c r="K563" s="10">
        <v>396</v>
      </c>
      <c r="L563" s="2">
        <v>9.9058132742342403E-2</v>
      </c>
      <c r="M563" s="10">
        <f>VLOOKUP(B563,'Fam ranks'!$E$3:$H$35,4,0)</f>
        <v>14</v>
      </c>
      <c r="N563" s="2">
        <v>0.13246510981397888</v>
      </c>
      <c r="O563" s="2">
        <v>9.6968653535598956E-2</v>
      </c>
      <c r="P563" s="2">
        <v>2.089479206743447E-3</v>
      </c>
      <c r="Q563" s="2">
        <v>-6.2680469020874721E-2</v>
      </c>
      <c r="R563" s="2">
        <v>-8.14838282908514E-3</v>
      </c>
      <c r="S563" s="4">
        <v>-8.4031102134399767</v>
      </c>
      <c r="T563" s="10">
        <v>444</v>
      </c>
      <c r="U563" s="10">
        <v>6</v>
      </c>
      <c r="V563" s="10">
        <v>20</v>
      </c>
      <c r="W563" s="28" t="s">
        <v>11</v>
      </c>
      <c r="X563" s="12">
        <f>IF(M563&lt;=$X$1,1,0)</f>
        <v>0</v>
      </c>
      <c r="Y563" s="12">
        <f>IF(V563&lt;=Y$1,1,0)</f>
        <v>0</v>
      </c>
      <c r="Z563" s="12">
        <f>IF(U563&lt;=Z$1,1,0)</f>
        <v>0</v>
      </c>
      <c r="AA563" s="20">
        <f>IF(I563=1,0,IF(I563=2,1,1+$AA$1))</f>
        <v>1.2</v>
      </c>
      <c r="AB563" s="12">
        <f>IF(T563&lt;=AB$1,1,0)</f>
        <v>0</v>
      </c>
      <c r="AC563" s="20">
        <f>SUM(X563:AB563)</f>
        <v>1.2</v>
      </c>
    </row>
    <row r="564" spans="1:29" x14ac:dyDescent="0.25">
      <c r="A564" s="6" t="s">
        <v>16</v>
      </c>
      <c r="B564" s="6">
        <v>13027771</v>
      </c>
      <c r="C564" s="6" t="s">
        <v>17</v>
      </c>
      <c r="D564" s="6">
        <v>13001</v>
      </c>
      <c r="E564" s="6">
        <v>24</v>
      </c>
      <c r="F564" s="6">
        <v>5</v>
      </c>
      <c r="G564" s="4">
        <v>13.199996948242188</v>
      </c>
      <c r="H564" s="4">
        <v>20.5</v>
      </c>
      <c r="I564" s="1">
        <v>3</v>
      </c>
      <c r="J564" s="2">
        <v>0.16641899999922316</v>
      </c>
      <c r="K564" s="10">
        <v>48</v>
      </c>
      <c r="L564" s="2">
        <v>9.3022092243769838E-2</v>
      </c>
      <c r="M564" s="10">
        <f>VLOOKUP(B564,'Fam ranks'!$E$3:$H$35,4,0)</f>
        <v>21</v>
      </c>
      <c r="N564" s="2">
        <v>0.13246510981397888</v>
      </c>
      <c r="O564" s="2">
        <v>9.6968653535598956E-2</v>
      </c>
      <c r="P564" s="2">
        <v>-3.9465612918291176E-3</v>
      </c>
      <c r="Q564" s="2">
        <v>3.7900451477073396E-2</v>
      </c>
      <c r="R564" s="2">
        <v>3.3171309464635388E-3</v>
      </c>
      <c r="S564" s="4">
        <v>3.4208280980675472</v>
      </c>
      <c r="T564" s="10">
        <v>205</v>
      </c>
      <c r="U564" s="10">
        <v>1</v>
      </c>
      <c r="V564" s="10">
        <v>4</v>
      </c>
      <c r="W564" s="28" t="s">
        <v>11</v>
      </c>
      <c r="X564" s="12">
        <f>IF(M564&lt;=$X$1,1,0)</f>
        <v>0</v>
      </c>
      <c r="Y564" s="12">
        <f>IF(V564&lt;=Y$1,1,0)</f>
        <v>1</v>
      </c>
      <c r="Z564" s="12">
        <f>IF(U564&lt;=Z$1,1,0)</f>
        <v>1</v>
      </c>
      <c r="AA564" s="20">
        <f>IF(I564=1,0,IF(I564=2,1,1+$AA$1))</f>
        <v>1.2</v>
      </c>
      <c r="AB564" s="12">
        <f>IF(T564&lt;=AB$1,1,0)</f>
        <v>0</v>
      </c>
      <c r="AC564" s="20">
        <f>SUM(X564:AB564)</f>
        <v>3.2</v>
      </c>
    </row>
    <row r="565" spans="1:29" x14ac:dyDescent="0.25">
      <c r="A565" s="6" t="s">
        <v>16</v>
      </c>
      <c r="B565" s="6">
        <v>13027771</v>
      </c>
      <c r="C565" s="6" t="s">
        <v>17</v>
      </c>
      <c r="D565" s="6">
        <v>13001</v>
      </c>
      <c r="E565" s="6">
        <v>24</v>
      </c>
      <c r="F565" s="6">
        <v>4</v>
      </c>
      <c r="G565" s="4">
        <v>13.199996948242188</v>
      </c>
      <c r="H565" s="4">
        <v>19.79998779296875</v>
      </c>
      <c r="I565" s="1">
        <v>3</v>
      </c>
      <c r="J565" s="2">
        <v>0.15524783999899228</v>
      </c>
      <c r="K565" s="10">
        <v>64</v>
      </c>
      <c r="L565" s="2">
        <v>9.3022092243769838E-2</v>
      </c>
      <c r="M565" s="10">
        <f>VLOOKUP(B565,'Fam ranks'!$E$3:$H$35,4,0)</f>
        <v>21</v>
      </c>
      <c r="N565" s="2">
        <v>0.13246510981397888</v>
      </c>
      <c r="O565" s="2">
        <v>9.6968653535598956E-2</v>
      </c>
      <c r="P565" s="2">
        <v>-3.9465612918291176E-3</v>
      </c>
      <c r="Q565" s="2">
        <v>2.6729291476842512E-2</v>
      </c>
      <c r="R565" s="2">
        <v>1.6414569464289065E-3</v>
      </c>
      <c r="S565" s="4">
        <v>1.692770690918481</v>
      </c>
      <c r="T565" s="10">
        <v>239</v>
      </c>
      <c r="U565" s="10">
        <v>2</v>
      </c>
      <c r="V565" s="10">
        <v>7</v>
      </c>
      <c r="W565" s="28" t="s">
        <v>11</v>
      </c>
      <c r="X565" s="12">
        <f>IF(M565&lt;=$X$1,1,0)</f>
        <v>0</v>
      </c>
      <c r="Y565" s="12">
        <f>IF(V565&lt;=Y$1,1,0)</f>
        <v>0</v>
      </c>
      <c r="Z565" s="12">
        <f>IF(U565&lt;=Z$1,1,0)</f>
        <v>1</v>
      </c>
      <c r="AA565" s="20">
        <f>IF(I565=1,0,IF(I565=2,1,1+$AA$1))</f>
        <v>1.2</v>
      </c>
      <c r="AB565" s="12">
        <f>IF(T565&lt;=AB$1,1,0)</f>
        <v>0</v>
      </c>
      <c r="AC565" s="20">
        <f>SUM(X565:AB565)</f>
        <v>2.2000000000000002</v>
      </c>
    </row>
    <row r="566" spans="1:29" x14ac:dyDescent="0.25">
      <c r="A566" s="6" t="s">
        <v>16</v>
      </c>
      <c r="B566" s="6">
        <v>13027771</v>
      </c>
      <c r="C566" s="6" t="s">
        <v>17</v>
      </c>
      <c r="D566" s="6">
        <v>13001</v>
      </c>
      <c r="E566" s="6">
        <v>24</v>
      </c>
      <c r="F566" s="6">
        <v>3</v>
      </c>
      <c r="G566" s="4">
        <v>11.899993896484375</v>
      </c>
      <c r="H566" s="4">
        <v>19.399993896484375</v>
      </c>
      <c r="I566" s="1">
        <v>2</v>
      </c>
      <c r="J566" s="2">
        <v>0.13436051999997289</v>
      </c>
      <c r="K566" s="10">
        <v>113</v>
      </c>
      <c r="L566" s="2">
        <v>9.3022092243769838E-2</v>
      </c>
      <c r="M566" s="10">
        <f>VLOOKUP(B566,'Fam ranks'!$E$3:$H$35,4,0)</f>
        <v>21</v>
      </c>
      <c r="N566" s="2">
        <v>0.13246510981397888</v>
      </c>
      <c r="O566" s="2">
        <v>9.6968653535598956E-2</v>
      </c>
      <c r="P566" s="2">
        <v>-3.9465612918291176E-3</v>
      </c>
      <c r="Q566" s="2">
        <v>5.8419714778231296E-3</v>
      </c>
      <c r="R566" s="2">
        <v>-1.491641053424001E-3</v>
      </c>
      <c r="S566" s="4">
        <v>-1.5382713887806976</v>
      </c>
      <c r="T566" s="10">
        <v>313</v>
      </c>
      <c r="U566" s="10">
        <v>3</v>
      </c>
      <c r="V566" s="10">
        <v>12</v>
      </c>
      <c r="W566" s="28" t="s">
        <v>11</v>
      </c>
      <c r="X566" s="12">
        <f>IF(M566&lt;=$X$1,1,0)</f>
        <v>0</v>
      </c>
      <c r="Y566" s="12">
        <f>IF(V566&lt;=Y$1,1,0)</f>
        <v>0</v>
      </c>
      <c r="Z566" s="12">
        <f>IF(U566&lt;=Z$1,1,0)</f>
        <v>0</v>
      </c>
      <c r="AA566" s="20">
        <f>IF(I566=1,0,IF(I566=2,1,1+$AA$1))</f>
        <v>1</v>
      </c>
      <c r="AB566" s="12">
        <f>IF(T566&lt;=AB$1,1,0)</f>
        <v>0</v>
      </c>
      <c r="AC566" s="20">
        <f>SUM(X566:AB566)</f>
        <v>1</v>
      </c>
    </row>
    <row r="567" spans="1:29" x14ac:dyDescent="0.25">
      <c r="A567" s="6" t="s">
        <v>16</v>
      </c>
      <c r="B567" s="6">
        <v>13027771</v>
      </c>
      <c r="C567" s="6" t="s">
        <v>17</v>
      </c>
      <c r="D567" s="6">
        <v>13001</v>
      </c>
      <c r="E567" s="6">
        <v>24</v>
      </c>
      <c r="F567" s="6">
        <v>2</v>
      </c>
      <c r="G567" s="4">
        <v>10.399993896484375</v>
      </c>
      <c r="H567" s="4">
        <v>17.5</v>
      </c>
      <c r="I567" s="1">
        <v>3</v>
      </c>
      <c r="J567" s="2">
        <v>9.5549999999093416E-2</v>
      </c>
      <c r="K567" s="10">
        <v>290</v>
      </c>
      <c r="L567" s="2">
        <v>9.3022092243769838E-2</v>
      </c>
      <c r="M567" s="10">
        <f>VLOOKUP(B567,'Fam ranks'!$E$3:$H$35,4,0)</f>
        <v>21</v>
      </c>
      <c r="N567" s="2">
        <v>0.13246510981397888</v>
      </c>
      <c r="O567" s="2">
        <v>9.6968653535598956E-2</v>
      </c>
      <c r="P567" s="2">
        <v>-3.9465612918291176E-3</v>
      </c>
      <c r="Q567" s="2">
        <v>-3.2968548523056349E-2</v>
      </c>
      <c r="R567" s="2">
        <v>-7.3132190535559229E-3</v>
      </c>
      <c r="S567" s="4">
        <v>-7.5418383022830229</v>
      </c>
      <c r="T567" s="10">
        <v>430</v>
      </c>
      <c r="U567" s="10">
        <v>4</v>
      </c>
      <c r="V567" s="10">
        <v>24</v>
      </c>
      <c r="W567" s="28" t="s">
        <v>11</v>
      </c>
      <c r="X567" s="12">
        <f>IF(M567&lt;=$X$1,1,0)</f>
        <v>0</v>
      </c>
      <c r="Y567" s="12">
        <f>IF(V567&lt;=Y$1,1,0)</f>
        <v>0</v>
      </c>
      <c r="Z567" s="12">
        <f>IF(U567&lt;=Z$1,1,0)</f>
        <v>0</v>
      </c>
      <c r="AA567" s="20">
        <f>IF(I567=1,0,IF(I567=2,1,1+$AA$1))</f>
        <v>1.2</v>
      </c>
      <c r="AB567" s="12">
        <f>IF(T567&lt;=AB$1,1,0)</f>
        <v>0</v>
      </c>
      <c r="AC567" s="20">
        <f>SUM(X567:AB567)</f>
        <v>1.2</v>
      </c>
    </row>
    <row r="568" spans="1:29" x14ac:dyDescent="0.25">
      <c r="A568" s="6" t="s">
        <v>16</v>
      </c>
      <c r="B568" s="6">
        <v>13027771</v>
      </c>
      <c r="C568" s="6" t="s">
        <v>17</v>
      </c>
      <c r="D568" s="6">
        <v>13001</v>
      </c>
      <c r="E568" s="6">
        <v>24</v>
      </c>
      <c r="F568" s="6">
        <v>6</v>
      </c>
      <c r="G568" s="4">
        <v>12</v>
      </c>
      <c r="H568" s="4">
        <v>14.399993896484375</v>
      </c>
      <c r="I568" s="1">
        <v>3</v>
      </c>
      <c r="J568" s="2">
        <v>7.4649599999247584E-2</v>
      </c>
      <c r="K568" s="10">
        <v>383</v>
      </c>
      <c r="L568" s="2">
        <v>9.3022092243769838E-2</v>
      </c>
      <c r="M568" s="10">
        <f>VLOOKUP(B568,'Fam ranks'!$E$3:$H$35,4,0)</f>
        <v>21</v>
      </c>
      <c r="N568" s="2">
        <v>0.13246510981397888</v>
      </c>
      <c r="O568" s="2">
        <v>9.6968653535598956E-2</v>
      </c>
      <c r="P568" s="2">
        <v>-3.9465612918291176E-3</v>
      </c>
      <c r="Q568" s="2">
        <v>-5.386894852290218E-2</v>
      </c>
      <c r="R568" s="2">
        <v>-1.0448279053532796E-2</v>
      </c>
      <c r="S568" s="4">
        <v>-10.774903716381958</v>
      </c>
      <c r="T568" s="10">
        <v>470</v>
      </c>
      <c r="U568" s="10">
        <v>5</v>
      </c>
      <c r="V568" s="10">
        <v>26</v>
      </c>
      <c r="W568" s="28" t="s">
        <v>11</v>
      </c>
      <c r="X568" s="12">
        <f>IF(M568&lt;=$X$1,1,0)</f>
        <v>0</v>
      </c>
      <c r="Y568" s="12">
        <f>IF(V568&lt;=Y$1,1,0)</f>
        <v>0</v>
      </c>
      <c r="Z568" s="12">
        <f>IF(U568&lt;=Z$1,1,0)</f>
        <v>0</v>
      </c>
      <c r="AA568" s="20">
        <f>IF(I568=1,0,IF(I568=2,1,1+$AA$1))</f>
        <v>1.2</v>
      </c>
      <c r="AB568" s="12">
        <f>IF(T568&lt;=AB$1,1,0)</f>
        <v>0</v>
      </c>
      <c r="AC568" s="20">
        <f>SUM(X568:AB568)</f>
        <v>1.2</v>
      </c>
    </row>
  </sheetData>
  <autoFilter ref="A3:AE568"/>
  <sortState ref="A4:AC568">
    <sortCondition ref="E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6"/>
  <sheetViews>
    <sheetView workbookViewId="0">
      <selection activeCell="H4" sqref="H4:H35"/>
    </sheetView>
  </sheetViews>
  <sheetFormatPr defaultRowHeight="15" x14ac:dyDescent="0.25"/>
  <cols>
    <col min="1" max="1" width="13.140625" bestFit="1" customWidth="1"/>
    <col min="2" max="2" width="21.85546875" bestFit="1" customWidth="1"/>
    <col min="3" max="3" width="18.85546875" bestFit="1" customWidth="1"/>
  </cols>
  <sheetData>
    <row r="3" spans="1:8" x14ac:dyDescent="0.25">
      <c r="A3" s="8" t="s">
        <v>59</v>
      </c>
      <c r="B3" t="s">
        <v>61</v>
      </c>
      <c r="C3" t="s">
        <v>62</v>
      </c>
      <c r="E3" t="s">
        <v>59</v>
      </c>
      <c r="F3" t="s">
        <v>61</v>
      </c>
      <c r="G3" t="s">
        <v>62</v>
      </c>
      <c r="H3" t="s">
        <v>63</v>
      </c>
    </row>
    <row r="4" spans="1:8" x14ac:dyDescent="0.25">
      <c r="A4" s="7">
        <v>1302851</v>
      </c>
      <c r="B4" s="9">
        <v>0.14814326977336401</v>
      </c>
      <c r="C4" s="9">
        <v>5.117461623776505E-2</v>
      </c>
      <c r="E4">
        <v>1302851</v>
      </c>
      <c r="F4">
        <v>0.14814326977336401</v>
      </c>
      <c r="G4">
        <v>5.117461623776505E-2</v>
      </c>
      <c r="H4">
        <v>1</v>
      </c>
    </row>
    <row r="5" spans="1:8" x14ac:dyDescent="0.25">
      <c r="A5" s="7">
        <v>13021461</v>
      </c>
      <c r="B5" s="9">
        <v>0.13003416978938478</v>
      </c>
      <c r="C5" s="9">
        <v>3.306551625378585E-2</v>
      </c>
      <c r="E5">
        <v>13021461</v>
      </c>
      <c r="F5">
        <v>0.13003416978938478</v>
      </c>
      <c r="G5">
        <v>3.306551625378585E-2</v>
      </c>
      <c r="H5">
        <v>2</v>
      </c>
    </row>
    <row r="6" spans="1:8" x14ac:dyDescent="0.25">
      <c r="A6" s="7">
        <v>40291</v>
      </c>
      <c r="B6" s="9">
        <v>0.12870699264737026</v>
      </c>
      <c r="C6" s="9">
        <v>3.1738339111771291E-2</v>
      </c>
      <c r="E6">
        <v>40291</v>
      </c>
      <c r="F6">
        <v>0.12870699264737026</v>
      </c>
      <c r="G6">
        <v>3.1738339111771291E-2</v>
      </c>
      <c r="H6">
        <v>3</v>
      </c>
    </row>
    <row r="7" spans="1:8" x14ac:dyDescent="0.25">
      <c r="A7" s="7">
        <v>13027921</v>
      </c>
      <c r="B7" s="9">
        <v>0.12231650153303832</v>
      </c>
      <c r="C7" s="9">
        <v>2.5347847997439391E-2</v>
      </c>
      <c r="E7">
        <v>13027921</v>
      </c>
      <c r="F7">
        <v>0.12231650153303832</v>
      </c>
      <c r="G7">
        <v>2.5347847997439391E-2</v>
      </c>
      <c r="H7">
        <v>4</v>
      </c>
    </row>
    <row r="8" spans="1:8" x14ac:dyDescent="0.25">
      <c r="A8" s="7">
        <v>13077601</v>
      </c>
      <c r="B8" s="9">
        <v>0.12108554345769558</v>
      </c>
      <c r="C8" s="9">
        <v>2.4116889922096579E-2</v>
      </c>
      <c r="E8">
        <v>13077601</v>
      </c>
      <c r="F8">
        <v>0.12108554345769558</v>
      </c>
      <c r="G8">
        <v>2.4116889922096579E-2</v>
      </c>
      <c r="H8">
        <v>5</v>
      </c>
    </row>
    <row r="9" spans="1:8" x14ac:dyDescent="0.25">
      <c r="A9" s="7">
        <v>4021001</v>
      </c>
      <c r="B9" s="9">
        <v>0.11291944754405686</v>
      </c>
      <c r="C9" s="9">
        <v>1.5950794008457884E-2</v>
      </c>
      <c r="E9">
        <v>4021001</v>
      </c>
      <c r="F9">
        <v>0.11291944754405686</v>
      </c>
      <c r="G9">
        <v>1.5950794008457884E-2</v>
      </c>
      <c r="H9">
        <v>6</v>
      </c>
    </row>
    <row r="10" spans="1:8" x14ac:dyDescent="0.25">
      <c r="A10" s="7">
        <v>13027881</v>
      </c>
      <c r="B10" s="9">
        <v>0.10877580200348415</v>
      </c>
      <c r="C10" s="9">
        <v>1.180714846788522E-2</v>
      </c>
      <c r="E10">
        <v>13027881</v>
      </c>
      <c r="F10">
        <v>0.10877580200348415</v>
      </c>
      <c r="G10">
        <v>1.180714846788522E-2</v>
      </c>
      <c r="H10">
        <v>7</v>
      </c>
    </row>
    <row r="11" spans="1:8" x14ac:dyDescent="0.25">
      <c r="A11" s="7">
        <v>13021781</v>
      </c>
      <c r="B11" s="9">
        <v>0.10811033297401863</v>
      </c>
      <c r="C11" s="9">
        <v>1.1141679438419677E-2</v>
      </c>
      <c r="E11">
        <v>13021781</v>
      </c>
      <c r="F11">
        <v>0.10811033297401863</v>
      </c>
      <c r="G11">
        <v>1.1141679438419677E-2</v>
      </c>
      <c r="H11">
        <v>8</v>
      </c>
    </row>
    <row r="12" spans="1:8" x14ac:dyDescent="0.25">
      <c r="A12" s="7">
        <v>1302441</v>
      </c>
      <c r="B12" s="9">
        <v>0.10740913444906024</v>
      </c>
      <c r="C12" s="9">
        <v>1.0440480913461288E-2</v>
      </c>
      <c r="E12">
        <v>1302441</v>
      </c>
      <c r="F12">
        <v>0.10740913444906024</v>
      </c>
      <c r="G12">
        <v>1.0440480913461288E-2</v>
      </c>
      <c r="H12">
        <v>9</v>
      </c>
    </row>
    <row r="13" spans="1:8" x14ac:dyDescent="0.25">
      <c r="A13" s="7">
        <v>1302601</v>
      </c>
      <c r="B13" s="9">
        <v>0.1051113315582512</v>
      </c>
      <c r="C13" s="9">
        <v>8.1426780226522E-3</v>
      </c>
      <c r="E13">
        <v>1302601</v>
      </c>
      <c r="F13">
        <v>0.1051113315582512</v>
      </c>
      <c r="G13">
        <v>8.1426780226522E-3</v>
      </c>
      <c r="H13">
        <v>10</v>
      </c>
    </row>
    <row r="14" spans="1:8" x14ac:dyDescent="0.25">
      <c r="A14" s="7">
        <v>4021021</v>
      </c>
      <c r="B14" s="9">
        <v>0.10498249645195785</v>
      </c>
      <c r="C14" s="9">
        <v>8.0138429163588709E-3</v>
      </c>
      <c r="E14">
        <v>4021021</v>
      </c>
      <c r="F14">
        <v>0.10498249645195785</v>
      </c>
      <c r="G14">
        <v>8.0138429163588709E-3</v>
      </c>
      <c r="H14">
        <v>11</v>
      </c>
    </row>
    <row r="15" spans="1:8" x14ac:dyDescent="0.25">
      <c r="A15" s="7">
        <v>13028041</v>
      </c>
      <c r="B15" s="9">
        <v>0.10444300758906679</v>
      </c>
      <c r="C15" s="9">
        <v>7.4743540534678299E-3</v>
      </c>
      <c r="E15">
        <v>13028041</v>
      </c>
      <c r="F15">
        <v>0.10444300758906679</v>
      </c>
      <c r="G15">
        <v>7.4743540534678299E-3</v>
      </c>
      <c r="H15">
        <v>12</v>
      </c>
    </row>
    <row r="16" spans="1:8" x14ac:dyDescent="0.25">
      <c r="A16" s="7">
        <v>13072881</v>
      </c>
      <c r="B16" s="9">
        <v>9.9731719532208482E-2</v>
      </c>
      <c r="C16" s="9">
        <v>2.7630659966095122E-3</v>
      </c>
      <c r="E16">
        <v>13072881</v>
      </c>
      <c r="F16">
        <v>9.9731719532208482E-2</v>
      </c>
      <c r="G16">
        <v>2.7630659966095122E-3</v>
      </c>
      <c r="H16">
        <v>13</v>
      </c>
    </row>
    <row r="17" spans="1:8" x14ac:dyDescent="0.25">
      <c r="A17" s="7">
        <v>4021351</v>
      </c>
      <c r="B17" s="9">
        <v>9.9058132742342375E-2</v>
      </c>
      <c r="C17" s="9">
        <v>2.089479206743447E-3</v>
      </c>
      <c r="E17">
        <v>4021351</v>
      </c>
      <c r="F17">
        <v>9.9058132742342375E-2</v>
      </c>
      <c r="G17">
        <v>2.089479206743447E-3</v>
      </c>
      <c r="H17">
        <v>14</v>
      </c>
    </row>
    <row r="18" spans="1:8" x14ac:dyDescent="0.25">
      <c r="A18" s="7">
        <v>13021061</v>
      </c>
      <c r="B18" s="9">
        <v>9.780212844730056E-2</v>
      </c>
      <c r="C18" s="9">
        <v>8.3347491170163157E-4</v>
      </c>
      <c r="E18">
        <v>13021061</v>
      </c>
      <c r="F18">
        <v>9.780212844730056E-2</v>
      </c>
      <c r="G18">
        <v>8.3347491170163157E-4</v>
      </c>
      <c r="H18">
        <v>15</v>
      </c>
    </row>
    <row r="19" spans="1:8" x14ac:dyDescent="0.25">
      <c r="A19" s="7">
        <v>13021051</v>
      </c>
      <c r="B19" s="9">
        <v>9.6586076755536002E-2</v>
      </c>
      <c r="C19" s="9">
        <v>-3.8257678006291262E-4</v>
      </c>
      <c r="E19">
        <v>13021051</v>
      </c>
      <c r="F19">
        <v>9.6586076755536002E-2</v>
      </c>
      <c r="G19">
        <v>-3.8257678006291262E-4</v>
      </c>
      <c r="H19">
        <v>16</v>
      </c>
    </row>
    <row r="20" spans="1:8" x14ac:dyDescent="0.25">
      <c r="A20" s="7">
        <v>402951</v>
      </c>
      <c r="B20" s="9">
        <v>9.6317615015039368E-2</v>
      </c>
      <c r="C20" s="9">
        <v>-6.5103852055957423E-4</v>
      </c>
      <c r="E20">
        <v>402951</v>
      </c>
      <c r="F20">
        <v>9.6317615015039368E-2</v>
      </c>
      <c r="G20">
        <v>-6.5103852055957423E-4</v>
      </c>
      <c r="H20">
        <v>17</v>
      </c>
    </row>
    <row r="21" spans="1:8" x14ac:dyDescent="0.25">
      <c r="A21" s="7">
        <v>3406</v>
      </c>
      <c r="B21" s="9">
        <v>9.616308302232246E-2</v>
      </c>
      <c r="C21" s="9">
        <v>-8.0557051327653784E-4</v>
      </c>
      <c r="E21">
        <v>3406</v>
      </c>
      <c r="F21">
        <v>9.616308302232246E-2</v>
      </c>
      <c r="G21">
        <v>-8.0557051327653784E-4</v>
      </c>
      <c r="H21">
        <v>18</v>
      </c>
    </row>
    <row r="22" spans="1:8" x14ac:dyDescent="0.25">
      <c r="A22" s="7">
        <v>160222441</v>
      </c>
      <c r="B22" s="9">
        <v>9.5739508092517439E-2</v>
      </c>
      <c r="C22" s="9">
        <v>-1.2291454430814891E-3</v>
      </c>
      <c r="E22">
        <v>160222441</v>
      </c>
      <c r="F22">
        <v>9.5739508092517439E-2</v>
      </c>
      <c r="G22">
        <v>-1.2291454430814891E-3</v>
      </c>
      <c r="H22">
        <v>19</v>
      </c>
    </row>
    <row r="23" spans="1:8" x14ac:dyDescent="0.25">
      <c r="A23" s="7">
        <v>1302261</v>
      </c>
      <c r="B23" s="9">
        <v>9.5526115189124863E-2</v>
      </c>
      <c r="C23" s="9">
        <v>-1.4425383464741204E-3</v>
      </c>
      <c r="E23">
        <v>1302261</v>
      </c>
      <c r="F23">
        <v>9.5526115189124863E-2</v>
      </c>
      <c r="G23">
        <v>-1.4425383464741204E-3</v>
      </c>
      <c r="H23">
        <v>20</v>
      </c>
    </row>
    <row r="24" spans="1:8" x14ac:dyDescent="0.25">
      <c r="A24" s="7">
        <v>13027771</v>
      </c>
      <c r="B24" s="9">
        <v>9.302209224376988E-2</v>
      </c>
      <c r="C24" s="9">
        <v>-3.9465612918291176E-3</v>
      </c>
      <c r="E24">
        <v>13027771</v>
      </c>
      <c r="F24">
        <v>9.302209224376988E-2</v>
      </c>
      <c r="G24">
        <v>-3.9465612918291176E-3</v>
      </c>
      <c r="H24">
        <v>21</v>
      </c>
    </row>
    <row r="25" spans="1:8" x14ac:dyDescent="0.25">
      <c r="A25" s="7">
        <v>4021002</v>
      </c>
      <c r="B25" s="9">
        <v>9.2559545508121316E-2</v>
      </c>
      <c r="C25" s="9">
        <v>-4.4091080274776401E-3</v>
      </c>
      <c r="E25">
        <v>4021002</v>
      </c>
      <c r="F25">
        <v>9.2559545508121316E-2</v>
      </c>
      <c r="G25">
        <v>-4.4091080274776401E-3</v>
      </c>
      <c r="H25">
        <v>22</v>
      </c>
    </row>
    <row r="26" spans="1:8" x14ac:dyDescent="0.25">
      <c r="A26" s="7">
        <v>402142</v>
      </c>
      <c r="B26" s="9">
        <v>9.1609026837085883E-2</v>
      </c>
      <c r="C26" s="9">
        <v>-5.3596266985131147E-3</v>
      </c>
      <c r="E26">
        <v>402142</v>
      </c>
      <c r="F26">
        <v>9.1609026837085883E-2</v>
      </c>
      <c r="G26">
        <v>-5.3596266985131147E-3</v>
      </c>
      <c r="H26">
        <v>23</v>
      </c>
    </row>
    <row r="27" spans="1:8" x14ac:dyDescent="0.25">
      <c r="A27" s="7">
        <v>13028061</v>
      </c>
      <c r="B27" s="9">
        <v>9.1156408198908564E-2</v>
      </c>
      <c r="C27" s="9">
        <v>-5.8122453366903915E-3</v>
      </c>
      <c r="E27">
        <v>13028061</v>
      </c>
      <c r="F27">
        <v>9.1156408198908564E-2</v>
      </c>
      <c r="G27">
        <v>-5.8122453366903915E-3</v>
      </c>
      <c r="H27">
        <v>24</v>
      </c>
    </row>
    <row r="28" spans="1:8" x14ac:dyDescent="0.25">
      <c r="A28" s="7">
        <v>13077471</v>
      </c>
      <c r="B28" s="9">
        <v>8.6400584002347763E-2</v>
      </c>
      <c r="C28" s="9">
        <v>-1.0568069533251191E-2</v>
      </c>
      <c r="E28">
        <v>13077471</v>
      </c>
      <c r="F28">
        <v>8.6400584002347763E-2</v>
      </c>
      <c r="G28">
        <v>-1.0568069533251191E-2</v>
      </c>
      <c r="H28">
        <v>25</v>
      </c>
    </row>
    <row r="29" spans="1:8" x14ac:dyDescent="0.25">
      <c r="A29" s="7">
        <v>13027791</v>
      </c>
      <c r="B29" s="9">
        <v>8.3757013329441424E-2</v>
      </c>
      <c r="C29" s="9">
        <v>-1.3211640206157504E-2</v>
      </c>
      <c r="E29">
        <v>13027791</v>
      </c>
      <c r="F29">
        <v>8.3757013329441424E-2</v>
      </c>
      <c r="G29">
        <v>-1.3211640206157504E-2</v>
      </c>
      <c r="H29">
        <v>26</v>
      </c>
    </row>
    <row r="30" spans="1:8" x14ac:dyDescent="0.25">
      <c r="A30" s="7">
        <v>4021031</v>
      </c>
      <c r="B30" s="9">
        <v>8.1227486305939789E-2</v>
      </c>
      <c r="C30" s="9">
        <v>-1.5741167229659171E-2</v>
      </c>
      <c r="E30">
        <v>4021031</v>
      </c>
      <c r="F30">
        <v>8.1227486305939789E-2</v>
      </c>
      <c r="G30">
        <v>-1.5741167229659171E-2</v>
      </c>
      <c r="H30">
        <v>27</v>
      </c>
    </row>
    <row r="31" spans="1:8" x14ac:dyDescent="0.25">
      <c r="A31" s="7">
        <v>13021791</v>
      </c>
      <c r="B31" s="9">
        <v>7.9478919434443407E-2</v>
      </c>
      <c r="C31" s="9">
        <v>-1.7489734101155559E-2</v>
      </c>
      <c r="E31">
        <v>13021791</v>
      </c>
      <c r="F31">
        <v>7.9478919434443407E-2</v>
      </c>
      <c r="G31">
        <v>-1.7489734101155559E-2</v>
      </c>
      <c r="H31">
        <v>28</v>
      </c>
    </row>
    <row r="32" spans="1:8" x14ac:dyDescent="0.25">
      <c r="A32" s="7">
        <v>1302701</v>
      </c>
      <c r="B32" s="9">
        <v>7.5520470880098514E-2</v>
      </c>
      <c r="C32" s="9">
        <v>-2.1448182655500442E-2</v>
      </c>
      <c r="E32">
        <v>1302701</v>
      </c>
      <c r="F32">
        <v>7.5520470880098514E-2</v>
      </c>
      <c r="G32">
        <v>-2.1448182655500442E-2</v>
      </c>
      <c r="H32">
        <v>29</v>
      </c>
    </row>
    <row r="33" spans="1:8" x14ac:dyDescent="0.25">
      <c r="A33" s="7">
        <v>130210131</v>
      </c>
      <c r="B33" s="9">
        <v>7.1390531196177096E-2</v>
      </c>
      <c r="C33" s="9">
        <v>-2.5578122339421867E-2</v>
      </c>
      <c r="E33">
        <v>130210131</v>
      </c>
      <c r="F33">
        <v>7.1390531196177096E-2</v>
      </c>
      <c r="G33">
        <v>-2.5578122339421867E-2</v>
      </c>
      <c r="H33">
        <v>30</v>
      </c>
    </row>
    <row r="34" spans="1:8" x14ac:dyDescent="0.25">
      <c r="A34" s="7">
        <v>998</v>
      </c>
      <c r="B34" s="9">
        <v>6.5476370204997275E-2</v>
      </c>
      <c r="C34" s="9">
        <v>-3.1492283330601681E-2</v>
      </c>
      <c r="E34">
        <v>998</v>
      </c>
      <c r="F34">
        <v>6.5476370204997275E-2</v>
      </c>
      <c r="G34">
        <v>-3.1492283330601681E-2</v>
      </c>
      <c r="H34">
        <v>31</v>
      </c>
    </row>
    <row r="35" spans="1:8" x14ac:dyDescent="0.25">
      <c r="A35" s="7">
        <v>997</v>
      </c>
      <c r="B35" s="9">
        <v>4.5733920846653814E-2</v>
      </c>
      <c r="C35" s="9">
        <v>-5.1234732688945177E-2</v>
      </c>
      <c r="E35">
        <v>997</v>
      </c>
      <c r="F35">
        <v>4.5733920846653814E-2</v>
      </c>
      <c r="G35">
        <v>-5.1234732688945177E-2</v>
      </c>
      <c r="H35">
        <v>32</v>
      </c>
    </row>
    <row r="36" spans="1:8" x14ac:dyDescent="0.25">
      <c r="A36" s="7" t="s">
        <v>60</v>
      </c>
      <c r="B36" s="9">
        <v>9.7047845983619083E-2</v>
      </c>
      <c r="C36" s="9">
        <v>7.9192448020061585E-5</v>
      </c>
      <c r="E36" t="s">
        <v>60</v>
      </c>
      <c r="F36">
        <v>9.7047845983619083E-2</v>
      </c>
      <c r="G36">
        <v>7.9192448020061585E-5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dist of selections</vt:lpstr>
      <vt:lpstr>Data</vt:lpstr>
      <vt:lpstr>Fam ranks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2015-10-09T21:39:32Z</dcterms:modified>
</cp:coreProperties>
</file>