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CamcoreDataCD\ManagementTools\"/>
    </mc:Choice>
  </mc:AlternateContent>
  <xr:revisionPtr revIDLastSave="0" documentId="13_ncr:1_{C08A94A3-5B6A-4417-A5B8-67CD9680CDB2}" xr6:coauthVersionLast="47" xr6:coauthVersionMax="47" xr10:uidLastSave="{00000000-0000-0000-0000-000000000000}"/>
  <bookViews>
    <workbookView xWindow="8124" yWindow="0" windowWidth="33768" windowHeight="16596" xr2:uid="{00000000-000D-0000-FFFF-FFFF00000000}"/>
  </bookViews>
  <sheets>
    <sheet name="Test Codes F1" sheetId="7" r:id="rId1"/>
    <sheet name="Test Codes F2" sheetId="1" r:id="rId2"/>
    <sheet name="Test Types" sheetId="5" r:id="rId3"/>
    <sheet name="Hybrid Pines" sheetId="4" r:id="rId4"/>
    <sheet name="Species" sheetId="10" r:id="rId5"/>
  </sheets>
  <externalReferences>
    <externalReference r:id="rId6"/>
  </externalReferences>
  <definedNames>
    <definedName name="_xlnm._FilterDatabase" localSheetId="4" hidden="1">Species!$A$6:$R$160</definedName>
    <definedName name="_xlnm._FilterDatabase" localSheetId="2" hidden="1">'Test Types'!$A$3:$C$102</definedName>
    <definedName name="estabReports">'[1]Test List'!$AV$4</definedName>
    <definedName name="reports">'[1]Test List'!$CA$4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0" i="10" l="1"/>
  <c r="M160" i="10"/>
  <c r="K160" i="10"/>
  <c r="R159" i="10"/>
  <c r="M159" i="10"/>
  <c r="K159" i="10"/>
  <c r="R158" i="10"/>
  <c r="M158" i="10"/>
  <c r="K158" i="10"/>
  <c r="R157" i="10"/>
  <c r="M157" i="10"/>
  <c r="K157" i="10"/>
  <c r="R156" i="10"/>
  <c r="M156" i="10"/>
  <c r="K156" i="10"/>
  <c r="R155" i="10"/>
  <c r="M155" i="10"/>
  <c r="K155" i="10"/>
  <c r="R154" i="10"/>
  <c r="M154" i="10"/>
  <c r="K154" i="10"/>
  <c r="R153" i="10"/>
  <c r="M153" i="10"/>
  <c r="K153" i="10"/>
  <c r="R152" i="10"/>
  <c r="M152" i="10"/>
  <c r="K152" i="10"/>
  <c r="R151" i="10"/>
  <c r="M151" i="10"/>
  <c r="K151" i="10"/>
  <c r="R150" i="10"/>
  <c r="M150" i="10"/>
  <c r="K150" i="10"/>
  <c r="R149" i="10"/>
  <c r="M149" i="10"/>
  <c r="K149" i="10"/>
  <c r="R148" i="10"/>
  <c r="M148" i="10"/>
  <c r="K148" i="10"/>
  <c r="R147" i="10"/>
  <c r="M147" i="10"/>
  <c r="K147" i="10"/>
  <c r="R146" i="10"/>
  <c r="M146" i="10"/>
  <c r="K146" i="10"/>
  <c r="R145" i="10"/>
  <c r="M145" i="10"/>
  <c r="K145" i="10"/>
  <c r="R144" i="10"/>
  <c r="M144" i="10"/>
  <c r="K144" i="10"/>
  <c r="R143" i="10"/>
  <c r="M143" i="10"/>
  <c r="K143" i="10"/>
  <c r="R142" i="10"/>
  <c r="M142" i="10"/>
  <c r="K142" i="10"/>
  <c r="R141" i="10"/>
  <c r="M141" i="10"/>
  <c r="K141" i="10"/>
  <c r="R140" i="10"/>
  <c r="M140" i="10"/>
  <c r="K140" i="10"/>
  <c r="R139" i="10"/>
  <c r="M139" i="10"/>
  <c r="K139" i="10"/>
  <c r="R138" i="10"/>
  <c r="M138" i="10"/>
  <c r="K138" i="10"/>
  <c r="R137" i="10"/>
  <c r="M137" i="10"/>
  <c r="K137" i="10"/>
  <c r="R136" i="10"/>
  <c r="M136" i="10"/>
  <c r="K136" i="10"/>
  <c r="R135" i="10"/>
  <c r="M135" i="10"/>
  <c r="K135" i="10"/>
  <c r="R134" i="10"/>
  <c r="M134" i="10"/>
  <c r="K134" i="10"/>
  <c r="R133" i="10"/>
  <c r="M133" i="10"/>
  <c r="K133" i="10"/>
  <c r="R132" i="10"/>
  <c r="M132" i="10"/>
  <c r="K132" i="10"/>
  <c r="R131" i="10"/>
  <c r="M131" i="10"/>
  <c r="K131" i="10"/>
  <c r="R130" i="10"/>
  <c r="M130" i="10"/>
  <c r="K130" i="10"/>
  <c r="R129" i="10"/>
  <c r="M129" i="10"/>
  <c r="K129" i="10"/>
  <c r="R128" i="10"/>
  <c r="M128" i="10"/>
  <c r="K128" i="10"/>
  <c r="R127" i="10"/>
  <c r="M127" i="10"/>
  <c r="K127" i="10"/>
  <c r="R126" i="10"/>
  <c r="M126" i="10"/>
  <c r="K126" i="10"/>
  <c r="R125" i="10"/>
  <c r="M125" i="10"/>
  <c r="K125" i="10"/>
  <c r="R124" i="10"/>
  <c r="M124" i="10"/>
  <c r="K124" i="10"/>
  <c r="R123" i="10"/>
  <c r="M123" i="10"/>
  <c r="K123" i="10"/>
  <c r="R122" i="10"/>
  <c r="M122" i="10"/>
  <c r="K122" i="10"/>
  <c r="R121" i="10"/>
  <c r="M121" i="10"/>
  <c r="K121" i="10"/>
  <c r="R120" i="10"/>
  <c r="M120" i="10"/>
  <c r="K120" i="10"/>
  <c r="R119" i="10"/>
  <c r="M119" i="10"/>
  <c r="K119" i="10"/>
  <c r="R118" i="10"/>
  <c r="M118" i="10"/>
  <c r="K118" i="10"/>
  <c r="R117" i="10"/>
  <c r="M117" i="10"/>
  <c r="K117" i="10"/>
  <c r="R116" i="10"/>
  <c r="M116" i="10"/>
  <c r="K116" i="10"/>
  <c r="R115" i="10"/>
  <c r="M115" i="10"/>
  <c r="K115" i="10"/>
  <c r="R114" i="10"/>
  <c r="M114" i="10"/>
  <c r="K114" i="10"/>
  <c r="R113" i="10"/>
  <c r="M113" i="10"/>
  <c r="K113" i="10"/>
  <c r="R112" i="10"/>
  <c r="M112" i="10"/>
  <c r="K112" i="10"/>
  <c r="R111" i="10"/>
  <c r="M111" i="10"/>
  <c r="K111" i="10"/>
  <c r="R110" i="10"/>
  <c r="M110" i="10"/>
  <c r="K110" i="10"/>
  <c r="R109" i="10"/>
  <c r="M109" i="10"/>
  <c r="K109" i="10"/>
  <c r="R108" i="10"/>
  <c r="M108" i="10"/>
  <c r="K108" i="10"/>
  <c r="R107" i="10"/>
  <c r="M107" i="10"/>
  <c r="K107" i="10"/>
  <c r="R106" i="10"/>
  <c r="M106" i="10"/>
  <c r="K106" i="10"/>
  <c r="R105" i="10"/>
  <c r="M105" i="10"/>
  <c r="K105" i="10"/>
  <c r="R104" i="10"/>
  <c r="M104" i="10"/>
  <c r="K104" i="10"/>
  <c r="R103" i="10"/>
  <c r="M103" i="10"/>
  <c r="K103" i="10"/>
  <c r="R102" i="10"/>
  <c r="M102" i="10"/>
  <c r="K102" i="10"/>
  <c r="R101" i="10"/>
  <c r="M101" i="10"/>
  <c r="K101" i="10"/>
  <c r="R100" i="10"/>
  <c r="M100" i="10"/>
  <c r="K100" i="10"/>
  <c r="R99" i="10"/>
  <c r="M99" i="10"/>
  <c r="K99" i="10"/>
  <c r="R98" i="10"/>
  <c r="M98" i="10"/>
  <c r="K98" i="10"/>
  <c r="R97" i="10"/>
  <c r="M97" i="10"/>
  <c r="K97" i="10"/>
  <c r="R96" i="10"/>
  <c r="M96" i="10"/>
  <c r="K96" i="10"/>
  <c r="R95" i="10"/>
  <c r="M95" i="10"/>
  <c r="K95" i="10"/>
  <c r="R94" i="10"/>
  <c r="M94" i="10"/>
  <c r="K94" i="10"/>
  <c r="R93" i="10"/>
  <c r="M93" i="10"/>
  <c r="K93" i="10"/>
  <c r="R92" i="10"/>
  <c r="M92" i="10"/>
  <c r="K92" i="10"/>
  <c r="R91" i="10"/>
  <c r="M91" i="10"/>
  <c r="K91" i="10"/>
  <c r="R90" i="10"/>
  <c r="M90" i="10"/>
  <c r="K90" i="10"/>
  <c r="R89" i="10"/>
  <c r="M89" i="10"/>
  <c r="K89" i="10"/>
  <c r="R88" i="10"/>
  <c r="M88" i="10"/>
  <c r="K88" i="10"/>
  <c r="R87" i="10"/>
  <c r="M87" i="10"/>
  <c r="K87" i="10"/>
  <c r="R86" i="10"/>
  <c r="M86" i="10"/>
  <c r="K86" i="10"/>
  <c r="R85" i="10"/>
  <c r="M85" i="10"/>
  <c r="K85" i="10"/>
  <c r="R84" i="10"/>
  <c r="M84" i="10"/>
  <c r="K84" i="10"/>
  <c r="R83" i="10"/>
  <c r="M83" i="10"/>
  <c r="K83" i="10"/>
  <c r="R82" i="10"/>
  <c r="M82" i="10"/>
  <c r="K82" i="10"/>
  <c r="R81" i="10"/>
  <c r="M81" i="10"/>
  <c r="K81" i="10"/>
  <c r="R80" i="10"/>
  <c r="M80" i="10"/>
  <c r="K80" i="10"/>
  <c r="R79" i="10"/>
  <c r="M79" i="10"/>
  <c r="K79" i="10"/>
  <c r="R78" i="10"/>
  <c r="M78" i="10"/>
  <c r="K78" i="10"/>
  <c r="R77" i="10"/>
  <c r="M77" i="10"/>
  <c r="K77" i="10"/>
  <c r="R76" i="10"/>
  <c r="M76" i="10"/>
  <c r="K76" i="10"/>
  <c r="R75" i="10"/>
  <c r="M75" i="10"/>
  <c r="K75" i="10"/>
  <c r="R74" i="10"/>
  <c r="M74" i="10"/>
  <c r="K74" i="10"/>
  <c r="R73" i="10"/>
  <c r="M73" i="10"/>
  <c r="K73" i="10"/>
  <c r="R72" i="10"/>
  <c r="M72" i="10"/>
  <c r="K72" i="10"/>
  <c r="R71" i="10"/>
  <c r="M71" i="10"/>
  <c r="K71" i="10"/>
  <c r="R70" i="10"/>
  <c r="M70" i="10"/>
  <c r="K70" i="10"/>
  <c r="R69" i="10"/>
  <c r="M69" i="10"/>
  <c r="K69" i="10"/>
  <c r="R68" i="10"/>
  <c r="M68" i="10"/>
  <c r="K68" i="10"/>
  <c r="R67" i="10"/>
  <c r="M67" i="10"/>
  <c r="K67" i="10"/>
  <c r="R66" i="10"/>
  <c r="M66" i="10"/>
  <c r="K66" i="10"/>
  <c r="R65" i="10"/>
  <c r="M65" i="10"/>
  <c r="K65" i="10"/>
  <c r="R64" i="10"/>
  <c r="M64" i="10"/>
  <c r="K64" i="10"/>
  <c r="R63" i="10"/>
  <c r="M63" i="10"/>
  <c r="K63" i="10"/>
  <c r="R62" i="10"/>
  <c r="M62" i="10"/>
  <c r="K62" i="10"/>
  <c r="R61" i="10"/>
  <c r="M61" i="10"/>
  <c r="K61" i="10"/>
  <c r="R60" i="10"/>
  <c r="M60" i="10"/>
  <c r="K60" i="10"/>
  <c r="R59" i="10"/>
  <c r="M59" i="10"/>
  <c r="K59" i="10"/>
  <c r="R58" i="10"/>
  <c r="M58" i="10"/>
  <c r="K58" i="10"/>
  <c r="R57" i="10"/>
  <c r="M57" i="10"/>
  <c r="K57" i="10"/>
  <c r="R56" i="10"/>
  <c r="M56" i="10"/>
  <c r="K56" i="10"/>
  <c r="R55" i="10"/>
  <c r="M55" i="10"/>
  <c r="K55" i="10"/>
  <c r="R54" i="10"/>
  <c r="M54" i="10"/>
  <c r="K54" i="10"/>
  <c r="R53" i="10"/>
  <c r="M53" i="10"/>
  <c r="K53" i="10"/>
  <c r="R52" i="10"/>
  <c r="M52" i="10"/>
  <c r="K52" i="10"/>
  <c r="R51" i="10"/>
  <c r="M51" i="10"/>
  <c r="K51" i="10"/>
  <c r="R50" i="10"/>
  <c r="M50" i="10"/>
  <c r="K50" i="10"/>
  <c r="R49" i="10"/>
  <c r="M49" i="10"/>
  <c r="K49" i="10"/>
  <c r="R48" i="10"/>
  <c r="M48" i="10"/>
  <c r="K48" i="10"/>
  <c r="R47" i="10"/>
  <c r="M47" i="10"/>
  <c r="K47" i="10"/>
  <c r="R46" i="10"/>
  <c r="M46" i="10"/>
  <c r="K46" i="10"/>
  <c r="R45" i="10"/>
  <c r="M45" i="10"/>
  <c r="K45" i="10"/>
  <c r="R44" i="10"/>
  <c r="M44" i="10"/>
  <c r="K44" i="10"/>
  <c r="R43" i="10"/>
  <c r="M43" i="10"/>
  <c r="K43" i="10"/>
  <c r="R42" i="10"/>
  <c r="M42" i="10"/>
  <c r="K42" i="10"/>
  <c r="R41" i="10"/>
  <c r="M41" i="10"/>
  <c r="K41" i="10"/>
  <c r="R40" i="10"/>
  <c r="M40" i="10"/>
  <c r="K40" i="10"/>
  <c r="R39" i="10"/>
  <c r="M39" i="10"/>
  <c r="K39" i="10"/>
  <c r="R38" i="10"/>
  <c r="M38" i="10"/>
  <c r="K38" i="10"/>
  <c r="R37" i="10"/>
  <c r="M37" i="10"/>
  <c r="K37" i="10"/>
  <c r="R36" i="10"/>
  <c r="M36" i="10"/>
  <c r="K36" i="10"/>
  <c r="R35" i="10"/>
  <c r="M35" i="10"/>
  <c r="K35" i="10"/>
  <c r="R34" i="10"/>
  <c r="M34" i="10"/>
  <c r="K34" i="10"/>
  <c r="R33" i="10"/>
  <c r="M33" i="10"/>
  <c r="K33" i="10"/>
  <c r="R32" i="10"/>
  <c r="M32" i="10"/>
  <c r="K32" i="10"/>
  <c r="R31" i="10"/>
  <c r="M31" i="10"/>
  <c r="K31" i="10"/>
  <c r="R30" i="10"/>
  <c r="M30" i="10"/>
  <c r="K30" i="10"/>
  <c r="R29" i="10"/>
  <c r="M29" i="10"/>
  <c r="K29" i="10"/>
  <c r="R28" i="10"/>
  <c r="M28" i="10"/>
  <c r="K28" i="10"/>
  <c r="R27" i="10"/>
  <c r="M27" i="10"/>
  <c r="K27" i="10"/>
  <c r="R26" i="10"/>
  <c r="M26" i="10"/>
  <c r="K26" i="10"/>
  <c r="R25" i="10"/>
  <c r="M25" i="10"/>
  <c r="K25" i="10"/>
  <c r="R24" i="10"/>
  <c r="M24" i="10"/>
  <c r="K24" i="10"/>
  <c r="R23" i="10"/>
  <c r="M23" i="10"/>
  <c r="K23" i="10"/>
  <c r="R22" i="10"/>
  <c r="M22" i="10"/>
  <c r="K22" i="10"/>
  <c r="R21" i="10"/>
  <c r="M21" i="10"/>
  <c r="K21" i="10"/>
  <c r="R20" i="10"/>
  <c r="M20" i="10"/>
  <c r="K20" i="10"/>
  <c r="R19" i="10"/>
  <c r="M19" i="10"/>
  <c r="K19" i="10"/>
  <c r="R18" i="10"/>
  <c r="M18" i="10"/>
  <c r="K18" i="10"/>
  <c r="R17" i="10"/>
  <c r="M17" i="10"/>
  <c r="K17" i="10"/>
  <c r="R16" i="10"/>
  <c r="M16" i="10"/>
  <c r="K16" i="10"/>
  <c r="R15" i="10"/>
  <c r="M15" i="10"/>
  <c r="K15" i="10"/>
  <c r="R14" i="10"/>
  <c r="M14" i="10"/>
  <c r="K14" i="10"/>
  <c r="R13" i="10"/>
  <c r="M13" i="10"/>
  <c r="K13" i="10"/>
  <c r="R12" i="10"/>
  <c r="M12" i="10"/>
  <c r="K12" i="10"/>
  <c r="R11" i="10"/>
  <c r="M11" i="10"/>
  <c r="K11" i="10"/>
  <c r="R10" i="10"/>
  <c r="M10" i="10"/>
  <c r="K10" i="10"/>
  <c r="R9" i="10"/>
  <c r="M9" i="10"/>
  <c r="K9" i="10"/>
  <c r="R8" i="10"/>
  <c r="M8" i="10"/>
  <c r="K8" i="10"/>
  <c r="R7" i="10"/>
  <c r="M7" i="10"/>
  <c r="K7" i="10"/>
  <c r="I8" i="4" l="1"/>
  <c r="H8" i="4"/>
  <c r="G8" i="4"/>
  <c r="F8" i="4"/>
  <c r="E8" i="4"/>
  <c r="D8" i="4"/>
  <c r="C8" i="4"/>
  <c r="A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 Woodbridge</author>
  </authors>
  <commentList>
    <comment ref="A3" authorId="0" shapeId="0" xr:uid="{7BBD8C47-6C34-4668-A64C-FFE60F760453}">
      <text>
        <r>
          <rPr>
            <b/>
            <sz val="9"/>
            <color indexed="81"/>
            <rFont val="Tahoma"/>
            <family val="2"/>
          </rPr>
          <t>Willi Woodbridge:</t>
        </r>
        <r>
          <rPr>
            <sz val="9"/>
            <color indexed="81"/>
            <rFont val="Tahoma"/>
            <family val="2"/>
          </rPr>
          <t xml:space="preserve">
1st char of third part of test code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 C Woodbridge</author>
  </authors>
  <commentList>
    <comment ref="G6" authorId="0" shapeId="0" xr:uid="{900FB3F0-9AE2-45F0-9831-E5ABE8FCDC2C}">
      <text>
        <r>
          <rPr>
            <b/>
            <sz val="9"/>
            <color indexed="81"/>
            <rFont val="Tahoma"/>
            <family val="2"/>
          </rPr>
          <t>William C Woodbridge
Major plantation genera use 1 char, others 2 chars</t>
        </r>
      </text>
    </comment>
  </commentList>
</comments>
</file>

<file path=xl/sharedStrings.xml><?xml version="1.0" encoding="utf-8"?>
<sst xmlns="http://schemas.openxmlformats.org/spreadsheetml/2006/main" count="2434" uniqueCount="1154">
  <si>
    <t>Country</t>
  </si>
  <si>
    <t>Brazil</t>
  </si>
  <si>
    <t>Guatemala</t>
  </si>
  <si>
    <t>Colombia</t>
  </si>
  <si>
    <t>Venezuela</t>
  </si>
  <si>
    <t>Chile</t>
  </si>
  <si>
    <t>Argentina</t>
  </si>
  <si>
    <t>East Africa</t>
  </si>
  <si>
    <t>Camcore Test Codes for Second-Generation Trials</t>
  </si>
  <si>
    <t>Test codes for F2 trials follow this naming convention:</t>
  </si>
  <si>
    <t>2-digit species code</t>
  </si>
  <si>
    <t>2-digit company code</t>
  </si>
  <si>
    <t>denotes F2</t>
  </si>
  <si>
    <t>Species code</t>
  </si>
  <si>
    <t>example, families 13-016 and 16-044.  The F2 trials will use the project code 16.</t>
  </si>
  <si>
    <t>Company code</t>
  </si>
  <si>
    <t>Test code</t>
  </si>
  <si>
    <t>Examples:</t>
  </si>
  <si>
    <t>(CC = company)</t>
  </si>
  <si>
    <t>See sheet "Code Lookups" for codes.  Some species have several codes for F1 trials,</t>
  </si>
  <si>
    <t>but only one code will be used for F2 trials.  For example, Pinus tecunumanii has codes</t>
  </si>
  <si>
    <t>13 and 16 in F1 trials. F2 trials may have selections from both 13 and 16 F1 trials, for</t>
  </si>
  <si>
    <t>This is the same 2-digit code used for all trials. See sheet "Code Lookups" for codes.</t>
  </si>
  <si>
    <r>
      <t>X</t>
    </r>
    <r>
      <rPr>
        <sz val="11"/>
        <rFont val="Arial"/>
        <family val="2"/>
      </rPr>
      <t xml:space="preserve"> - This letter at the beginning identifies a trial as F2.  F1 test codes begin with a digit</t>
    </r>
  </si>
  <si>
    <r>
      <t>SS</t>
    </r>
    <r>
      <rPr>
        <b/>
        <sz val="16"/>
        <color indexed="8"/>
        <rFont val="Arial"/>
        <family val="2"/>
      </rPr>
      <t xml:space="preserve"> - </t>
    </r>
    <r>
      <rPr>
        <b/>
        <sz val="16"/>
        <color indexed="12"/>
        <rFont val="Arial"/>
        <family val="2"/>
      </rPr>
      <t>CC</t>
    </r>
    <r>
      <rPr>
        <b/>
        <sz val="16"/>
        <color indexed="17"/>
        <rFont val="Arial"/>
        <family val="2"/>
      </rPr>
      <t xml:space="preserve"> </t>
    </r>
    <r>
      <rPr>
        <b/>
        <sz val="16"/>
        <color indexed="8"/>
        <rFont val="Arial"/>
        <family val="2"/>
      </rPr>
      <t>- X</t>
    </r>
    <r>
      <rPr>
        <b/>
        <sz val="16"/>
        <color indexed="60"/>
        <rFont val="Arial"/>
        <family val="2"/>
      </rPr>
      <t>YY</t>
    </r>
    <r>
      <rPr>
        <b/>
        <sz val="16"/>
        <color indexed="10"/>
        <rFont val="Arial"/>
        <family val="2"/>
      </rPr>
      <t>Ln</t>
    </r>
  </si>
  <si>
    <t>single letter to distinguish test series</t>
  </si>
  <si>
    <r>
      <t>16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10</t>
    </r>
    <r>
      <rPr>
        <b/>
        <sz val="11"/>
        <color indexed="10"/>
        <rFont val="Arial"/>
        <family val="2"/>
      </rPr>
      <t>A1</t>
    </r>
  </si>
  <si>
    <r>
      <t>16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10</t>
    </r>
    <r>
      <rPr>
        <b/>
        <sz val="11"/>
        <color indexed="10"/>
        <rFont val="Arial"/>
        <family val="2"/>
      </rPr>
      <t>A2</t>
    </r>
  </si>
  <si>
    <r>
      <rPr>
        <b/>
        <sz val="14"/>
        <color indexed="17"/>
        <rFont val="Arial"/>
        <family val="2"/>
      </rPr>
      <t>SS</t>
    </r>
    <r>
      <rPr>
        <b/>
        <sz val="14"/>
        <color indexed="55"/>
        <rFont val="Arial"/>
        <family val="2"/>
      </rPr>
      <t xml:space="preserve"> - CC - XYYLn</t>
    </r>
  </si>
  <si>
    <r>
      <t xml:space="preserve">SS - </t>
    </r>
    <r>
      <rPr>
        <b/>
        <sz val="14"/>
        <color indexed="12"/>
        <rFont val="Arial"/>
        <family val="2"/>
      </rPr>
      <t>CC</t>
    </r>
    <r>
      <rPr>
        <b/>
        <sz val="14"/>
        <color indexed="55"/>
        <rFont val="Arial"/>
        <family val="2"/>
      </rPr>
      <t xml:space="preserve"> - XYYLn</t>
    </r>
  </si>
  <si>
    <r>
      <t xml:space="preserve">SS - CC - </t>
    </r>
    <r>
      <rPr>
        <b/>
        <sz val="14"/>
        <color indexed="8"/>
        <rFont val="Arial"/>
        <family val="2"/>
      </rPr>
      <t>X</t>
    </r>
    <r>
      <rPr>
        <b/>
        <sz val="14"/>
        <color indexed="55"/>
        <rFont val="Arial"/>
        <family val="2"/>
      </rPr>
      <t>YYLn</t>
    </r>
  </si>
  <si>
    <r>
      <t>SS - CC - X</t>
    </r>
    <r>
      <rPr>
        <b/>
        <sz val="14"/>
        <color indexed="52"/>
        <rFont val="Arial"/>
        <family val="2"/>
      </rPr>
      <t>YY</t>
    </r>
    <r>
      <rPr>
        <b/>
        <sz val="14"/>
        <color indexed="55"/>
        <rFont val="Arial"/>
        <family val="2"/>
      </rPr>
      <t>Ln</t>
    </r>
  </si>
  <si>
    <r>
      <t>SS - CC - XYY</t>
    </r>
    <r>
      <rPr>
        <b/>
        <sz val="14"/>
        <color indexed="10"/>
        <rFont val="Arial"/>
        <family val="2"/>
      </rPr>
      <t>L</t>
    </r>
    <r>
      <rPr>
        <b/>
        <sz val="14"/>
        <color indexed="55"/>
        <rFont val="Arial"/>
        <family val="2"/>
      </rPr>
      <t>n</t>
    </r>
  </si>
  <si>
    <r>
      <t>SS - CC - XYYL</t>
    </r>
    <r>
      <rPr>
        <b/>
        <sz val="14"/>
        <color indexed="10"/>
        <rFont val="Arial"/>
        <family val="2"/>
      </rPr>
      <t>n</t>
    </r>
  </si>
  <si>
    <t>Mozambique</t>
  </si>
  <si>
    <r>
      <t>15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08</t>
    </r>
    <r>
      <rPr>
        <b/>
        <sz val="11"/>
        <color indexed="10"/>
        <rFont val="Arial"/>
        <family val="2"/>
      </rPr>
      <t>A</t>
    </r>
  </si>
  <si>
    <r>
      <t>20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08</t>
    </r>
    <r>
      <rPr>
        <b/>
        <sz val="11"/>
        <color indexed="10"/>
        <rFont val="Arial"/>
        <family val="2"/>
      </rPr>
      <t>A</t>
    </r>
  </si>
  <si>
    <r>
      <t>06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10</t>
    </r>
    <r>
      <rPr>
        <b/>
        <sz val="11"/>
        <color indexed="10"/>
        <rFont val="Arial"/>
        <family val="2"/>
      </rPr>
      <t>A1</t>
    </r>
  </si>
  <si>
    <r>
      <t>06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10</t>
    </r>
    <r>
      <rPr>
        <b/>
        <sz val="11"/>
        <color indexed="10"/>
        <rFont val="Arial"/>
        <family val="2"/>
      </rPr>
      <t>A2</t>
    </r>
  </si>
  <si>
    <r>
      <t>06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10</t>
    </r>
    <r>
      <rPr>
        <b/>
        <sz val="11"/>
        <color indexed="10"/>
        <rFont val="Arial"/>
        <family val="2"/>
      </rPr>
      <t>A3</t>
    </r>
  </si>
  <si>
    <r>
      <t>06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11</t>
    </r>
    <r>
      <rPr>
        <b/>
        <sz val="11"/>
        <color indexed="10"/>
        <rFont val="Arial"/>
        <family val="2"/>
      </rPr>
      <t>A</t>
    </r>
  </si>
  <si>
    <t>If there is only one test of the series, the test code has no final digit.</t>
  </si>
  <si>
    <r>
      <t>06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10</t>
    </r>
    <r>
      <rPr>
        <b/>
        <sz val="11"/>
        <color indexed="10"/>
        <rFont val="Arial"/>
        <family val="2"/>
      </rPr>
      <t>B</t>
    </r>
  </si>
  <si>
    <r>
      <t>20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09</t>
    </r>
    <r>
      <rPr>
        <b/>
        <sz val="11"/>
        <color indexed="10"/>
        <rFont val="Arial"/>
        <family val="2"/>
      </rPr>
      <t>A</t>
    </r>
  </si>
  <si>
    <r>
      <t>20</t>
    </r>
    <r>
      <rPr>
        <b/>
        <sz val="11"/>
        <rFont val="Arial"/>
        <family val="2"/>
      </rPr>
      <t xml:space="preserve"> - </t>
    </r>
    <r>
      <rPr>
        <b/>
        <sz val="11"/>
        <color indexed="12"/>
        <rFont val="Arial"/>
        <family val="2"/>
      </rPr>
      <t>CC</t>
    </r>
    <r>
      <rPr>
        <b/>
        <sz val="11"/>
        <rFont val="Arial"/>
        <family val="2"/>
      </rPr>
      <t xml:space="preserve"> - X</t>
    </r>
    <r>
      <rPr>
        <b/>
        <sz val="11"/>
        <color indexed="60"/>
        <rFont val="Arial"/>
        <family val="2"/>
      </rPr>
      <t>09</t>
    </r>
    <r>
      <rPr>
        <b/>
        <sz val="11"/>
        <color indexed="10"/>
        <rFont val="Arial"/>
        <family val="2"/>
      </rPr>
      <t>B</t>
    </r>
  </si>
  <si>
    <t>2-digit code for year of test creation</t>
  </si>
  <si>
    <r>
      <t>YY</t>
    </r>
    <r>
      <rPr>
        <sz val="11"/>
        <rFont val="Arial"/>
        <family val="2"/>
      </rPr>
      <t xml:space="preserve"> - Year the test was created.  This may or may not coincide with year of establishment</t>
    </r>
  </si>
  <si>
    <t>One trial each of maximinoi and patula are created in 2008</t>
  </si>
  <si>
    <t>Two replicates of one trial of tecunumanii are created in 2010.  Codes are:</t>
  </si>
  <si>
    <t>One trial of patula is created in 2009.  Later in 2009, a trial with different families is created</t>
  </si>
  <si>
    <t>Three replicates of a trial of oocarpa are created in 2010</t>
  </si>
  <si>
    <t>Three replicates of a trial of oocarpa are created, two in 2010 and the 3rd in 2011</t>
  </si>
  <si>
    <t>Two replicates of a trial of oocarpa are created in 2010 floowed by a 3rd with different material</t>
  </si>
  <si>
    <t>Uruguay</t>
  </si>
  <si>
    <t>Zimbabwe</t>
  </si>
  <si>
    <t xml:space="preserve">single digit to distinguish multiple trials </t>
  </si>
  <si>
    <r>
      <rPr>
        <b/>
        <sz val="11"/>
        <color indexed="10"/>
        <rFont val="Arial"/>
        <family val="2"/>
      </rPr>
      <t>L</t>
    </r>
    <r>
      <rPr>
        <sz val="11"/>
        <rFont val="Arial"/>
        <family val="2"/>
      </rPr>
      <t xml:space="preserve"> - This is a letter (A, B, C …) to distinguish multiple tests created in a year that have different genetic material</t>
    </r>
  </si>
  <si>
    <r>
      <rPr>
        <b/>
        <sz val="11"/>
        <color indexed="10"/>
        <rFont val="Arial"/>
        <family val="2"/>
      </rPr>
      <t>n</t>
    </r>
    <r>
      <rPr>
        <sz val="11"/>
        <rFont val="Arial"/>
        <family val="2"/>
      </rPr>
      <t xml:space="preserve"> - This is a digit (1,2,3 …) to distinguish multiple tests of the same series and the same year; the same genetic material</t>
    </r>
  </si>
  <si>
    <t>Test codes for Camcore Hybrid trials</t>
  </si>
  <si>
    <t>This sheet is meant as a demonstration on how the test codes will be generated. This is not part of the establishment report.</t>
  </si>
  <si>
    <t>Camcore staff will help verify and finalize proper test codes.</t>
  </si>
  <si>
    <t>Tests send to regional coordinators have the letter A (e.g. H01A).  Tests created from these cuttings use subsequent letters for different members (B, C, …)</t>
  </si>
  <si>
    <t>2006 - Batch 1 seeds</t>
  </si>
  <si>
    <t>2007 - Batch 2 seeds</t>
  </si>
  <si>
    <t>2008 - Batch 3 seeds</t>
  </si>
  <si>
    <t>Coordinator</t>
  </si>
  <si>
    <t>Company</t>
  </si>
  <si>
    <t>Seeds</t>
  </si>
  <si>
    <t>Trials</t>
  </si>
  <si>
    <t>BDP</t>
  </si>
  <si>
    <t>98-48-H01A</t>
  </si>
  <si>
    <t>98-48-H02A</t>
  </si>
  <si>
    <t>98-48-H03A</t>
  </si>
  <si>
    <t>APSA</t>
  </si>
  <si>
    <t>98-45-H01B</t>
  </si>
  <si>
    <t>98-45-H02B</t>
  </si>
  <si>
    <t>98-45-H03B</t>
  </si>
  <si>
    <t>Rigesa</t>
  </si>
  <si>
    <t>98-27-H01A</t>
  </si>
  <si>
    <t>98-27-H02A</t>
  </si>
  <si>
    <t>98-27-H03A</t>
  </si>
  <si>
    <t>Klabin SC</t>
  </si>
  <si>
    <t>98-20-H01B</t>
  </si>
  <si>
    <t>98-20-H02B</t>
  </si>
  <si>
    <t>98-20-H03B</t>
  </si>
  <si>
    <t>Klabin</t>
  </si>
  <si>
    <t>98-26-H01C</t>
  </si>
  <si>
    <t>98-26-H02C</t>
  </si>
  <si>
    <t>98-26-H03C</t>
  </si>
  <si>
    <t>Masisa</t>
  </si>
  <si>
    <t>98-53-H01D</t>
  </si>
  <si>
    <t>98-53-H02D</t>
  </si>
  <si>
    <t>98-53-H03D</t>
  </si>
  <si>
    <t>Montes</t>
  </si>
  <si>
    <t>98-54-H01E</t>
  </si>
  <si>
    <t>98-54-H02E</t>
  </si>
  <si>
    <t>98-54-H03E</t>
  </si>
  <si>
    <t>Weyerhauser</t>
  </si>
  <si>
    <t>98-11-H01F</t>
  </si>
  <si>
    <t>98-11-H02F</t>
  </si>
  <si>
    <t>98-11-H03F</t>
  </si>
  <si>
    <t>Arauco</t>
  </si>
  <si>
    <t>98-21-H01A, -2A*</t>
  </si>
  <si>
    <t>98-21-H02A</t>
  </si>
  <si>
    <t>98-21-H03A</t>
  </si>
  <si>
    <t>Mininco</t>
  </si>
  <si>
    <t>98-41-H02B</t>
  </si>
  <si>
    <t>98-41-H03B</t>
  </si>
  <si>
    <t>SKCC</t>
  </si>
  <si>
    <t>98-02-H01A</t>
  </si>
  <si>
    <t>98-02-H02A</t>
  </si>
  <si>
    <t>98-02-H03A</t>
  </si>
  <si>
    <t>INAB</t>
  </si>
  <si>
    <t>98-12-H01A</t>
  </si>
  <si>
    <t>So. Africa</t>
  </si>
  <si>
    <t>KLF</t>
  </si>
  <si>
    <t>98-10-H01A</t>
  </si>
  <si>
    <t>98-10-H02A</t>
  </si>
  <si>
    <t>98-10-H03A</t>
  </si>
  <si>
    <t>MTO</t>
  </si>
  <si>
    <t>98-52-H01B</t>
  </si>
  <si>
    <t>98-52-H02B</t>
  </si>
  <si>
    <t>98-52-H03B</t>
  </si>
  <si>
    <t>Mondi</t>
  </si>
  <si>
    <t>98-18-H01C</t>
  </si>
  <si>
    <t>98-18-H02C</t>
  </si>
  <si>
    <t>98-18-H03C</t>
  </si>
  <si>
    <t>HM</t>
  </si>
  <si>
    <t>98-49-H01D</t>
  </si>
  <si>
    <t>98-49-H02D</t>
  </si>
  <si>
    <t>98-49-H03D</t>
  </si>
  <si>
    <t>Sappi</t>
  </si>
  <si>
    <t>98-07-H01E</t>
  </si>
  <si>
    <t>98-07-H02E</t>
  </si>
  <si>
    <t>98-07-H03E</t>
  </si>
  <si>
    <t>PG Bison</t>
  </si>
  <si>
    <t>98-55-H01F</t>
  </si>
  <si>
    <t>98-55-H02F</t>
  </si>
  <si>
    <t>98-55-H03F</t>
  </si>
  <si>
    <t>York</t>
  </si>
  <si>
    <t>98-63-H01I</t>
  </si>
  <si>
    <t>98-63-H02I</t>
  </si>
  <si>
    <t>98-63-H03I</t>
  </si>
  <si>
    <t>98-50-H02K</t>
  </si>
  <si>
    <t>98-50-H03K</t>
  </si>
  <si>
    <t>Chikweti</t>
  </si>
  <si>
    <t>98-59-H01G</t>
  </si>
  <si>
    <t>98-59-H02G</t>
  </si>
  <si>
    <t>98-59-H03G</t>
  </si>
  <si>
    <t>Niassa</t>
  </si>
  <si>
    <t>98-64-H01J</t>
  </si>
  <si>
    <t>98-64-H02J</t>
  </si>
  <si>
    <t>98-64-H03J</t>
  </si>
  <si>
    <t>Green Res Moz</t>
  </si>
  <si>
    <t>98-70-H03M</t>
  </si>
  <si>
    <t>Tanzania</t>
  </si>
  <si>
    <t>Green Res Tanz</t>
  </si>
  <si>
    <t>98-72-H03L</t>
  </si>
  <si>
    <t>Border</t>
  </si>
  <si>
    <t>98-61-H01H</t>
  </si>
  <si>
    <t>98-61-H02H</t>
  </si>
  <si>
    <t>98-61-H03H</t>
  </si>
  <si>
    <t>SCV</t>
  </si>
  <si>
    <t>98-03-H01A</t>
  </si>
  <si>
    <t>98-03-H02A</t>
  </si>
  <si>
    <t>98-03-H03A</t>
  </si>
  <si>
    <t>Note for multiple trials:</t>
  </si>
  <si>
    <t>When establishing multiple trials from the same batch of cuttings, add a digit (1, 2, etc) to the end of the test code.</t>
  </si>
  <si>
    <t>Example:</t>
  </si>
  <si>
    <t>Cuttings from 98-48-H01A are used to establish trials 98-48-H01A1 and 98-48-H01A2</t>
  </si>
  <si>
    <t xml:space="preserve">* If seeds from multiple batches are combined in one test, use the last test code. </t>
  </si>
  <si>
    <t>For example, Chile receives seeds from H01A and H02A and combinde to make trial H02A</t>
  </si>
  <si>
    <t>Camcore Test Types</t>
  </si>
  <si>
    <t>Code</t>
  </si>
  <si>
    <t>T</t>
  </si>
  <si>
    <t>Test Type</t>
  </si>
  <si>
    <t>TP Type</t>
  </si>
  <si>
    <t>TP Code</t>
  </si>
  <si>
    <t>Pinus chiapensis</t>
  </si>
  <si>
    <t>Y</t>
  </si>
  <si>
    <t>Pine</t>
  </si>
  <si>
    <t>C</t>
  </si>
  <si>
    <t>Conserv Bank</t>
  </si>
  <si>
    <t>CB</t>
  </si>
  <si>
    <t>Pinus oocarpa</t>
  </si>
  <si>
    <t>G</t>
  </si>
  <si>
    <t>GxE</t>
  </si>
  <si>
    <t>Clonal</t>
  </si>
  <si>
    <t>CLON</t>
  </si>
  <si>
    <t>Pinus tecunumanii Low</t>
  </si>
  <si>
    <t>E</t>
  </si>
  <si>
    <t>Euc Hybrids</t>
  </si>
  <si>
    <t>EHYB</t>
  </si>
  <si>
    <t>Pinus tecunumanii</t>
  </si>
  <si>
    <t>L</t>
  </si>
  <si>
    <t>2nd Gen</t>
  </si>
  <si>
    <t>F2</t>
  </si>
  <si>
    <t>H</t>
  </si>
  <si>
    <t>Pine Hybrids</t>
  </si>
  <si>
    <t>PHYB</t>
  </si>
  <si>
    <t>3rd Gen</t>
  </si>
  <si>
    <t>F3</t>
  </si>
  <si>
    <t>P</t>
  </si>
  <si>
    <t>4th Gen</t>
  </si>
  <si>
    <t>F4</t>
  </si>
  <si>
    <t>Pinus patula</t>
  </si>
  <si>
    <t>R</t>
  </si>
  <si>
    <t>Reintroduction</t>
  </si>
  <si>
    <t>REINT</t>
  </si>
  <si>
    <t>Abies guatemalensis</t>
  </si>
  <si>
    <t>Softwood</t>
  </si>
  <si>
    <t>S</t>
  </si>
  <si>
    <t>Silvicultural</t>
  </si>
  <si>
    <t>SILV</t>
  </si>
  <si>
    <t>Pinus ayacahuite</t>
  </si>
  <si>
    <t>Transfer</t>
  </si>
  <si>
    <t>TRANS</t>
  </si>
  <si>
    <t>Progeny</t>
  </si>
  <si>
    <t>PROG</t>
  </si>
  <si>
    <t>X</t>
  </si>
  <si>
    <t>Z</t>
  </si>
  <si>
    <t>Species</t>
  </si>
  <si>
    <t>SPEC</t>
  </si>
  <si>
    <t>0</t>
  </si>
  <si>
    <t>1</t>
  </si>
  <si>
    <t>Pest and Disease</t>
  </si>
  <si>
    <t>PEST</t>
  </si>
  <si>
    <t>Pinus maximinoi</t>
  </si>
  <si>
    <t>2</t>
  </si>
  <si>
    <t>3</t>
  </si>
  <si>
    <t>Tabebuia rosea</t>
  </si>
  <si>
    <t>HwMinor</t>
  </si>
  <si>
    <t>4</t>
  </si>
  <si>
    <t>Cordia alliodora</t>
  </si>
  <si>
    <t>5</t>
  </si>
  <si>
    <t>6</t>
  </si>
  <si>
    <t>7</t>
  </si>
  <si>
    <t>Pinus pringlei</t>
  </si>
  <si>
    <t>8</t>
  </si>
  <si>
    <t>Albizia guachepele</t>
  </si>
  <si>
    <t>9</t>
  </si>
  <si>
    <t>Albizia caribaea</t>
  </si>
  <si>
    <t>Bombacopsis quinata</t>
  </si>
  <si>
    <t>Enterolobium cyclocarpum</t>
  </si>
  <si>
    <t>Schizolobium parahybum</t>
  </si>
  <si>
    <t>Sterculia apetala</t>
  </si>
  <si>
    <t>Albizia saman</t>
  </si>
  <si>
    <t>Pinus leiophylla</t>
  </si>
  <si>
    <t>Pinus greggii</t>
  </si>
  <si>
    <t>Alnus acuminata</t>
  </si>
  <si>
    <t>Vochysia guatemalensis</t>
  </si>
  <si>
    <t>Pinus kesiya</t>
  </si>
  <si>
    <t>Pinus herrerae</t>
  </si>
  <si>
    <t>Pinus teocote</t>
  </si>
  <si>
    <t>Pinus radiata</t>
  </si>
  <si>
    <t>Pinus cooperi</t>
  </si>
  <si>
    <t>Pinus maximartinezii</t>
  </si>
  <si>
    <t>Pinus arizonica</t>
  </si>
  <si>
    <t>Pinus muricata</t>
  </si>
  <si>
    <t>Pinus engelmannii</t>
  </si>
  <si>
    <t>Gmelina arborea</t>
  </si>
  <si>
    <t>HwMajor</t>
  </si>
  <si>
    <t>Pinus pseudostrobus</t>
  </si>
  <si>
    <t>Eucalyptus urophylla</t>
  </si>
  <si>
    <t>Eucalypt</t>
  </si>
  <si>
    <t>Pinus jaliscana</t>
  </si>
  <si>
    <t>Cupressus lusitanica</t>
  </si>
  <si>
    <t>Pinus lawsonii</t>
  </si>
  <si>
    <t>Pinus durangensis</t>
  </si>
  <si>
    <t>Pinus hartwegii</t>
  </si>
  <si>
    <t>Pinus taeda</t>
  </si>
  <si>
    <t>Pinus elliottii</t>
  </si>
  <si>
    <t>Pinus clausa</t>
  </si>
  <si>
    <t>Tsuga caroliniana</t>
  </si>
  <si>
    <t>Domestic</t>
  </si>
  <si>
    <t>Gmelina leichhardtii</t>
  </si>
  <si>
    <t>Tsuga canadensis</t>
  </si>
  <si>
    <t>Pinus douglasiana</t>
  </si>
  <si>
    <t>Tectona grandis</t>
  </si>
  <si>
    <t>Eucalyptus pellita</t>
  </si>
  <si>
    <t>Eucalyptus dorrigoensis</t>
  </si>
  <si>
    <t>Pinus pungens</t>
  </si>
  <si>
    <t>Eucalyptus grandis</t>
  </si>
  <si>
    <t>Eucalyptus brassiana</t>
  </si>
  <si>
    <t>Eucalyptus badjensis</t>
  </si>
  <si>
    <t>Eucalyptus globulus</t>
  </si>
  <si>
    <t>Eucalyptus nitens</t>
  </si>
  <si>
    <t>Eucalyptus camaldulensis</t>
  </si>
  <si>
    <t>Corymbia torelliana</t>
  </si>
  <si>
    <t>Eucalyptus benthamii</t>
  </si>
  <si>
    <t>Corymbia citriodora</t>
  </si>
  <si>
    <t>Corymbia maculata</t>
  </si>
  <si>
    <t>Chamaecyparis thyoides</t>
  </si>
  <si>
    <t>Eucalyptus longirostrata</t>
  </si>
  <si>
    <t>Eucalyptus dunnii</t>
  </si>
  <si>
    <t>Picea rubens</t>
  </si>
  <si>
    <t>Eucalyptus amplifolia</t>
  </si>
  <si>
    <t>Eucalyptus hybrids</t>
  </si>
  <si>
    <t>Eucalyptus mixed species</t>
  </si>
  <si>
    <t>Pinus hybrids</t>
  </si>
  <si>
    <t>Pinus mixed species</t>
  </si>
  <si>
    <t>Camcore Test Codes for First-Generation Trials</t>
  </si>
  <si>
    <t>Test codes for F1 trials follow this naming convention:</t>
  </si>
  <si>
    <r>
      <t>SS</t>
    </r>
    <r>
      <rPr>
        <b/>
        <sz val="16"/>
        <color indexed="8"/>
        <rFont val="Arial"/>
        <family val="2"/>
      </rPr>
      <t xml:space="preserve"> - </t>
    </r>
    <r>
      <rPr>
        <b/>
        <sz val="16"/>
        <color indexed="12"/>
        <rFont val="Arial"/>
        <family val="2"/>
      </rPr>
      <t>CC</t>
    </r>
    <r>
      <rPr>
        <b/>
        <sz val="16"/>
        <color indexed="17"/>
        <rFont val="Arial"/>
        <family val="2"/>
      </rPr>
      <t xml:space="preserve"> </t>
    </r>
    <r>
      <rPr>
        <b/>
        <sz val="16"/>
        <color indexed="8"/>
        <rFont val="Arial"/>
        <family val="2"/>
      </rPr>
      <t xml:space="preserve">- </t>
    </r>
    <r>
      <rPr>
        <b/>
        <sz val="16"/>
        <color indexed="60"/>
        <rFont val="Arial"/>
        <family val="2"/>
      </rPr>
      <t>NN</t>
    </r>
    <r>
      <rPr>
        <b/>
        <sz val="16"/>
        <color indexed="10"/>
        <rFont val="Arial"/>
        <family val="2"/>
      </rPr>
      <t>Ln</t>
    </r>
  </si>
  <si>
    <r>
      <t xml:space="preserve">SS - </t>
    </r>
    <r>
      <rPr>
        <b/>
        <sz val="14"/>
        <color indexed="12"/>
        <rFont val="Arial"/>
        <family val="2"/>
      </rPr>
      <t>CC</t>
    </r>
    <r>
      <rPr>
        <b/>
        <sz val="14"/>
        <color indexed="55"/>
        <rFont val="Arial"/>
        <family val="2"/>
      </rPr>
      <t xml:space="preserve"> - NNLn</t>
    </r>
  </si>
  <si>
    <r>
      <rPr>
        <b/>
        <sz val="14"/>
        <color indexed="17"/>
        <rFont val="Arial"/>
        <family val="2"/>
      </rPr>
      <t>SS</t>
    </r>
    <r>
      <rPr>
        <b/>
        <sz val="14"/>
        <color indexed="55"/>
        <rFont val="Arial"/>
        <family val="2"/>
      </rPr>
      <t xml:space="preserve"> - CC - NNLn</t>
    </r>
  </si>
  <si>
    <r>
      <t>SS - CC - NN</t>
    </r>
    <r>
      <rPr>
        <b/>
        <sz val="14"/>
        <color indexed="10"/>
        <rFont val="Arial"/>
        <family val="2"/>
      </rPr>
      <t>L</t>
    </r>
    <r>
      <rPr>
        <b/>
        <sz val="14"/>
        <color indexed="55"/>
        <rFont val="Arial"/>
        <family val="2"/>
      </rPr>
      <t>n</t>
    </r>
  </si>
  <si>
    <r>
      <t>SS - CC - NNL</t>
    </r>
    <r>
      <rPr>
        <b/>
        <sz val="14"/>
        <color indexed="10"/>
        <rFont val="Arial"/>
        <family val="2"/>
      </rPr>
      <t>n</t>
    </r>
  </si>
  <si>
    <t>2-digit series code</t>
  </si>
  <si>
    <r>
      <t xml:space="preserve">SS - CC - </t>
    </r>
    <r>
      <rPr>
        <b/>
        <sz val="14"/>
        <color theme="9" tint="-0.499984740745262"/>
        <rFont val="Arial"/>
        <family val="2"/>
      </rPr>
      <t>NN</t>
    </r>
    <r>
      <rPr>
        <b/>
        <sz val="14"/>
        <color indexed="55"/>
        <rFont val="Arial"/>
        <family val="2"/>
      </rPr>
      <t>Ln</t>
    </r>
  </si>
  <si>
    <r>
      <t>NN</t>
    </r>
    <r>
      <rPr>
        <sz val="11"/>
        <rFont val="Arial"/>
        <family val="2"/>
      </rPr>
      <t xml:space="preserve"> - Test series.  Tests with the same provs and families are in the same series</t>
    </r>
  </si>
  <si>
    <t>List of Camcore Species Past and Future</t>
  </si>
  <si>
    <t>Proj</t>
  </si>
  <si>
    <t>Order</t>
  </si>
  <si>
    <t>Edits for TP</t>
  </si>
  <si>
    <t>Genus-Species Short</t>
  </si>
  <si>
    <t>Genus-Species Full</t>
  </si>
  <si>
    <t>Genus</t>
  </si>
  <si>
    <t>Genus Abbrev</t>
  </si>
  <si>
    <t>Species short</t>
  </si>
  <si>
    <t>Abbrev</t>
  </si>
  <si>
    <t>Dup</t>
  </si>
  <si>
    <t>Label</t>
  </si>
  <si>
    <t>Species Group</t>
  </si>
  <si>
    <t>Projects</t>
  </si>
  <si>
    <t>Years</t>
  </si>
  <si>
    <t>Sites</t>
  </si>
  <si>
    <t>Notes</t>
  </si>
  <si>
    <t>.</t>
  </si>
  <si>
    <t>Pinus</t>
  </si>
  <si>
    <t>chiapensis</t>
  </si>
  <si>
    <t xml:space="preserve">chiapensis </t>
  </si>
  <si>
    <t>PCHI</t>
  </si>
  <si>
    <t>PCP</t>
  </si>
  <si>
    <t>Proj: 12, 1</t>
  </si>
  <si>
    <t>Year: 1978</t>
  </si>
  <si>
    <t>Site: Guatemala</t>
  </si>
  <si>
    <t>oocarpa</t>
  </si>
  <si>
    <t xml:space="preserve">oocarpa </t>
  </si>
  <si>
    <t>POOC</t>
  </si>
  <si>
    <t>POO</t>
  </si>
  <si>
    <t>Proj: 2, 6, (14, 16)</t>
  </si>
  <si>
    <t>Year: 1981, 1992, 1994</t>
  </si>
  <si>
    <t>Site: Guatemala, Mexico</t>
  </si>
  <si>
    <t>tecunumanii</t>
  </si>
  <si>
    <t>tecunumanii Low</t>
  </si>
  <si>
    <t>PTEL</t>
  </si>
  <si>
    <t>PTL</t>
  </si>
  <si>
    <t>Proj: 16, 3, 14, (16)</t>
  </si>
  <si>
    <t>Years: 1981</t>
  </si>
  <si>
    <t>Site: Belize</t>
  </si>
  <si>
    <t>Pinus tecunumanii High</t>
  </si>
  <si>
    <t>tecunumanii High</t>
  </si>
  <si>
    <t>PTEH</t>
  </si>
  <si>
    <t>PTH</t>
  </si>
  <si>
    <t>Proj: 13, 4, 14, (13)</t>
  </si>
  <si>
    <t>Years: 1982</t>
  </si>
  <si>
    <t>Pinus caribaea</t>
  </si>
  <si>
    <t>Pinus caribaea var hondurensis</t>
  </si>
  <si>
    <t>caribaea</t>
  </si>
  <si>
    <t>caribaea var. hondurensis</t>
  </si>
  <si>
    <t>PCAR</t>
  </si>
  <si>
    <t>PCH</t>
  </si>
  <si>
    <t>Proj: 5, 10, 11, 19, 29, 30, 34</t>
  </si>
  <si>
    <t>Year: 1982, 1985, 1987, 1988, 1989, 1991</t>
  </si>
  <si>
    <t>Site: Guatemala, Honduras, Mexico</t>
  </si>
  <si>
    <t>Pinus oocarpa var microphylla</t>
  </si>
  <si>
    <t>oocarpa var. microphylla</t>
  </si>
  <si>
    <t>POOM</t>
  </si>
  <si>
    <t>POM</t>
  </si>
  <si>
    <t>Proj: 6</t>
  </si>
  <si>
    <t>Year: 1982</t>
  </si>
  <si>
    <t>Site: Guatemala, Honduras, Belize</t>
  </si>
  <si>
    <t>patula</t>
  </si>
  <si>
    <t xml:space="preserve">patula  </t>
  </si>
  <si>
    <t>PPAT</t>
  </si>
  <si>
    <t>PPA</t>
  </si>
  <si>
    <t>Proj: 20, 7</t>
  </si>
  <si>
    <t>Site: SAFRI</t>
  </si>
  <si>
    <t>Abies</t>
  </si>
  <si>
    <t>Ab</t>
  </si>
  <si>
    <t>guatemalensis</t>
  </si>
  <si>
    <t xml:space="preserve">guatemalensis </t>
  </si>
  <si>
    <t>AGUA</t>
  </si>
  <si>
    <t>AGU</t>
  </si>
  <si>
    <t>Proj: 8</t>
  </si>
  <si>
    <t>Year: 1983</t>
  </si>
  <si>
    <t>ayacahuite</t>
  </si>
  <si>
    <t xml:space="preserve">ayacahuite </t>
  </si>
  <si>
    <t>PAYA</t>
  </si>
  <si>
    <t>PAY</t>
  </si>
  <si>
    <t>Proj: 9</t>
  </si>
  <si>
    <t>Year: 1982-1986</t>
  </si>
  <si>
    <t>Site: Guatemala, Honduras. Mexico</t>
  </si>
  <si>
    <t>Years: 1983-1988, 1990, 1992, 1994</t>
  </si>
  <si>
    <t>Site: Guatemala, Honduras, Mexico, El Salvador</t>
  </si>
  <si>
    <t>PTEC</t>
  </si>
  <si>
    <t>PTE</t>
  </si>
  <si>
    <t>Proj: 13, 16, 34, 14</t>
  </si>
  <si>
    <t>Years: 1982, 1983</t>
  </si>
  <si>
    <t>Site: Guatemala, Honduras, Nicaragua, South Africa</t>
  </si>
  <si>
    <t>5/23  change Label</t>
  </si>
  <si>
    <t>maximinoi</t>
  </si>
  <si>
    <t xml:space="preserve">maximinoi </t>
  </si>
  <si>
    <t>PMAX</t>
  </si>
  <si>
    <t>PMX</t>
  </si>
  <si>
    <t>Proj: 15</t>
  </si>
  <si>
    <t>Year: 1984-1986, 1990, 1992, 1999</t>
  </si>
  <si>
    <t>Site: Guatemala, Honduras, Mexico, Nicaragua</t>
  </si>
  <si>
    <t>Years: 1985, 1988, 1990-1992, 1996</t>
  </si>
  <si>
    <t>Site: Honduras, Nicaragua, Belize</t>
  </si>
  <si>
    <t>Tabebuia</t>
  </si>
  <si>
    <t>Ta</t>
  </si>
  <si>
    <t>rosea</t>
  </si>
  <si>
    <t xml:space="preserve">rosea </t>
  </si>
  <si>
    <t>TROS</t>
  </si>
  <si>
    <t>TRO</t>
  </si>
  <si>
    <t>Proj: 17</t>
  </si>
  <si>
    <t>Year: 1985, 1989</t>
  </si>
  <si>
    <t>Cordia</t>
  </si>
  <si>
    <t>Cr</t>
  </si>
  <si>
    <t>alliodora</t>
  </si>
  <si>
    <t xml:space="preserve">alliodora </t>
  </si>
  <si>
    <t>CALL</t>
  </si>
  <si>
    <t>CAL</t>
  </si>
  <si>
    <t>Proj: 18, 31</t>
  </si>
  <si>
    <t>Year: 1985</t>
  </si>
  <si>
    <t>Pinus patula var longipedunculata</t>
  </si>
  <si>
    <t>patula  var. longipedunculata</t>
  </si>
  <si>
    <t>PPT</t>
  </si>
  <si>
    <t>Proj: 20</t>
  </si>
  <si>
    <t>Year: 1986-1988, 1991, 1995, 1998</t>
  </si>
  <si>
    <t>Site: Mexico</t>
  </si>
  <si>
    <t>pringlei</t>
  </si>
  <si>
    <t xml:space="preserve">pringlei </t>
  </si>
  <si>
    <t>PPRI</t>
  </si>
  <si>
    <t>PPR</t>
  </si>
  <si>
    <t>Proj: 21</t>
  </si>
  <si>
    <t>Year: 1986-1988</t>
  </si>
  <si>
    <t>Albizia</t>
  </si>
  <si>
    <t>Al</t>
  </si>
  <si>
    <t>guachepele</t>
  </si>
  <si>
    <t xml:space="preserve">guachepele </t>
  </si>
  <si>
    <t>AGCH</t>
  </si>
  <si>
    <t>AGP</t>
  </si>
  <si>
    <t>Proj: 22</t>
  </si>
  <si>
    <t>Year: 1986, 1989, 1990</t>
  </si>
  <si>
    <t>Site: Costa Rica, Honduras</t>
  </si>
  <si>
    <t xml:space="preserve">caribaea </t>
  </si>
  <si>
    <t>ACAR</t>
  </si>
  <si>
    <t>ACA</t>
  </si>
  <si>
    <t>Proj: 23</t>
  </si>
  <si>
    <t>Year: 1986</t>
  </si>
  <si>
    <t>Site: Guatemala, Honduras</t>
  </si>
  <si>
    <t>Bombacopsis</t>
  </si>
  <si>
    <t>Bo</t>
  </si>
  <si>
    <t>quinata</t>
  </si>
  <si>
    <t xml:space="preserve">quinata </t>
  </si>
  <si>
    <t>BQUI</t>
  </si>
  <si>
    <t>BQU</t>
  </si>
  <si>
    <t>Proj: 24</t>
  </si>
  <si>
    <t>Year: 1986, 1987, 1989-1991</t>
  </si>
  <si>
    <t>Site: Costa Rica, Colombia, Honduras, Nicaragua, Venezuela</t>
  </si>
  <si>
    <t>Enterolobium</t>
  </si>
  <si>
    <t>En</t>
  </si>
  <si>
    <t>cyclocarpum</t>
  </si>
  <si>
    <t xml:space="preserve">cyclocarpum </t>
  </si>
  <si>
    <t>ECYC</t>
  </si>
  <si>
    <t>ECY</t>
  </si>
  <si>
    <t>Proj: 25</t>
  </si>
  <si>
    <t>Schizolobium</t>
  </si>
  <si>
    <t>Sc</t>
  </si>
  <si>
    <t>parahybum</t>
  </si>
  <si>
    <t xml:space="preserve">parahybum </t>
  </si>
  <si>
    <t>SPAR</t>
  </si>
  <si>
    <t>SPA</t>
  </si>
  <si>
    <t>Proj: 26</t>
  </si>
  <si>
    <t>Sterculia</t>
  </si>
  <si>
    <t>St</t>
  </si>
  <si>
    <t>apetala</t>
  </si>
  <si>
    <t xml:space="preserve">apetala </t>
  </si>
  <si>
    <t>SAPE</t>
  </si>
  <si>
    <t>SAP</t>
  </si>
  <si>
    <t>Proj: 27</t>
  </si>
  <si>
    <t>Year: 1986, 1989</t>
  </si>
  <si>
    <t>Site: Colombia, Guatemala, Honduras</t>
  </si>
  <si>
    <t>saman</t>
  </si>
  <si>
    <t xml:space="preserve">saman </t>
  </si>
  <si>
    <t>ASAM</t>
  </si>
  <si>
    <t>ASA</t>
  </si>
  <si>
    <t>Proj: 28</t>
  </si>
  <si>
    <t>Site: Honduras</t>
  </si>
  <si>
    <t>leiophylla</t>
  </si>
  <si>
    <t xml:space="preserve">leiophylla </t>
  </si>
  <si>
    <t>PLEI</t>
  </si>
  <si>
    <t>PLE</t>
  </si>
  <si>
    <t>Proj: 32</t>
  </si>
  <si>
    <t>Year: 1987, 1988, 1990</t>
  </si>
  <si>
    <t>greggii</t>
  </si>
  <si>
    <t>PGRE</t>
  </si>
  <si>
    <t>PGR</t>
  </si>
  <si>
    <t>Proj: 33</t>
  </si>
  <si>
    <t>Year: 1987-1989, 1994, 1997</t>
  </si>
  <si>
    <t>33*</t>
  </si>
  <si>
    <t>Pinus greggii var greggii</t>
  </si>
  <si>
    <t>greggii  var. greggii</t>
  </si>
  <si>
    <t>PGRN</t>
  </si>
  <si>
    <t>PGN</t>
  </si>
  <si>
    <t>Alnus</t>
  </si>
  <si>
    <t>An</t>
  </si>
  <si>
    <t>acuminata</t>
  </si>
  <si>
    <t xml:space="preserve">acuminata </t>
  </si>
  <si>
    <t>AACU</t>
  </si>
  <si>
    <t>AAC</t>
  </si>
  <si>
    <t>Proj: 35</t>
  </si>
  <si>
    <t>Year: 1988, 1989</t>
  </si>
  <si>
    <t>Site: Costa Rica, Guatemala</t>
  </si>
  <si>
    <t>Vochysia</t>
  </si>
  <si>
    <t>Vo</t>
  </si>
  <si>
    <t>VGUA</t>
  </si>
  <si>
    <t>VGU</t>
  </si>
  <si>
    <t>Proj: 36</t>
  </si>
  <si>
    <t>Year: 1989</t>
  </si>
  <si>
    <t>Site: Costa Rica, Guatemala, Honduras</t>
  </si>
  <si>
    <t>kesiya</t>
  </si>
  <si>
    <t xml:space="preserve">kesiya </t>
  </si>
  <si>
    <t>PKES</t>
  </si>
  <si>
    <t>PKE</t>
  </si>
  <si>
    <t>Proj: 37</t>
  </si>
  <si>
    <t>Year: 1990</t>
  </si>
  <si>
    <t>Site: Burma, Venezuela, Thailand, Zimbabwe</t>
  </si>
  <si>
    <t>herrerae</t>
  </si>
  <si>
    <t xml:space="preserve">herrerae </t>
  </si>
  <si>
    <t>PHER</t>
  </si>
  <si>
    <t>PHE</t>
  </si>
  <si>
    <t>Proj: 38, (13, 20)</t>
  </si>
  <si>
    <t>Year: 1990, 1995, 1999</t>
  </si>
  <si>
    <t>teocote</t>
  </si>
  <si>
    <t xml:space="preserve">teocote </t>
  </si>
  <si>
    <t>PTEO</t>
  </si>
  <si>
    <t>PTO</t>
  </si>
  <si>
    <t>Proj: 39</t>
  </si>
  <si>
    <t>Costa Rica, Guatemala, Africa</t>
  </si>
  <si>
    <t>radiata</t>
  </si>
  <si>
    <t xml:space="preserve">radiata </t>
  </si>
  <si>
    <t>PRAD</t>
  </si>
  <si>
    <t>PRA</t>
  </si>
  <si>
    <t>Proj: 40</t>
  </si>
  <si>
    <t>Year: 1991, 1992</t>
  </si>
  <si>
    <t>Site: Mexico, USA</t>
  </si>
  <si>
    <t>Pinus caribaea var bahamensis</t>
  </si>
  <si>
    <t>caribaea var. bahamensis</t>
  </si>
  <si>
    <t>PCAB</t>
  </si>
  <si>
    <t>PCB</t>
  </si>
  <si>
    <t>Proj: 41</t>
  </si>
  <si>
    <t>Year: 1992</t>
  </si>
  <si>
    <t>Site: Bahamas</t>
  </si>
  <si>
    <t>cooperi</t>
  </si>
  <si>
    <t xml:space="preserve">cooperi </t>
  </si>
  <si>
    <t>PCOO</t>
  </si>
  <si>
    <t>PCO</t>
  </si>
  <si>
    <t>Proj: 42</t>
  </si>
  <si>
    <t>Year: 1993</t>
  </si>
  <si>
    <t>maximartinezii</t>
  </si>
  <si>
    <t xml:space="preserve">maximartinezii </t>
  </si>
  <si>
    <t>PMXZ</t>
  </si>
  <si>
    <t>PMZ</t>
  </si>
  <si>
    <t>Proj: 43</t>
  </si>
  <si>
    <t>arizonica</t>
  </si>
  <si>
    <t xml:space="preserve">arizonica </t>
  </si>
  <si>
    <t>PARI</t>
  </si>
  <si>
    <t>PAR</t>
  </si>
  <si>
    <t>Proj: 44</t>
  </si>
  <si>
    <t>Year: 1994</t>
  </si>
  <si>
    <t>muricata</t>
  </si>
  <si>
    <t xml:space="preserve">muricata </t>
  </si>
  <si>
    <t>PMUR</t>
  </si>
  <si>
    <t>PMU</t>
  </si>
  <si>
    <t>Proj: 45</t>
  </si>
  <si>
    <t>Site: USA</t>
  </si>
  <si>
    <t>englemanii</t>
  </si>
  <si>
    <t xml:space="preserve">englemanii </t>
  </si>
  <si>
    <t>PENG</t>
  </si>
  <si>
    <t>PEN</t>
  </si>
  <si>
    <t>Proj: 46</t>
  </si>
  <si>
    <t>Gmelina</t>
  </si>
  <si>
    <t>arborea</t>
  </si>
  <si>
    <t xml:space="preserve">arborea </t>
  </si>
  <si>
    <t>GARB</t>
  </si>
  <si>
    <t>GAR</t>
  </si>
  <si>
    <t>Proj: 47</t>
  </si>
  <si>
    <t>Year: 1994, 1996-1999</t>
  </si>
  <si>
    <t>Site: Thailand, India, Myanmar</t>
  </si>
  <si>
    <t>pseudostrobus</t>
  </si>
  <si>
    <t xml:space="preserve">pseudostrobus </t>
  </si>
  <si>
    <t>PPSE</t>
  </si>
  <si>
    <t>PPS</t>
  </si>
  <si>
    <t>Proj: 48</t>
  </si>
  <si>
    <t>Year: 1995-1998</t>
  </si>
  <si>
    <t>Eucalyptus</t>
  </si>
  <si>
    <t>urophylla</t>
  </si>
  <si>
    <t xml:space="preserve">urophylla </t>
  </si>
  <si>
    <t>EURO</t>
  </si>
  <si>
    <t>EUR</t>
  </si>
  <si>
    <t>Proj: 49, 97</t>
  </si>
  <si>
    <t>Year: 1996-1998</t>
  </si>
  <si>
    <t>Site: Indonesia</t>
  </si>
  <si>
    <t>jaliscana</t>
  </si>
  <si>
    <t xml:space="preserve">jaliscana </t>
  </si>
  <si>
    <t>PJAL</t>
  </si>
  <si>
    <t>PJA</t>
  </si>
  <si>
    <t>Proj: 50</t>
  </si>
  <si>
    <t>Year: 1998, 1999</t>
  </si>
  <si>
    <t>Cupressus</t>
  </si>
  <si>
    <t>Cu</t>
  </si>
  <si>
    <t>lusitanica</t>
  </si>
  <si>
    <t xml:space="preserve">lusitanica </t>
  </si>
  <si>
    <t>CLUS</t>
  </si>
  <si>
    <t>CLU</t>
  </si>
  <si>
    <t>Proj: 51</t>
  </si>
  <si>
    <t>Year: 1998</t>
  </si>
  <si>
    <t>lawsonii</t>
  </si>
  <si>
    <t xml:space="preserve">lawsonii </t>
  </si>
  <si>
    <t>PLAW</t>
  </si>
  <si>
    <t>PLA</t>
  </si>
  <si>
    <t>Proj: 52</t>
  </si>
  <si>
    <t>Year: 1988, 1999</t>
  </si>
  <si>
    <t>durangensis</t>
  </si>
  <si>
    <t xml:space="preserve">durangensis </t>
  </si>
  <si>
    <t>PDUR</t>
  </si>
  <si>
    <t>PDU</t>
  </si>
  <si>
    <t>Proj: 53</t>
  </si>
  <si>
    <t>Year: 2000</t>
  </si>
  <si>
    <t>hartwegii</t>
  </si>
  <si>
    <t xml:space="preserve">hartwegii </t>
  </si>
  <si>
    <t>PHAR</t>
  </si>
  <si>
    <t>PHA</t>
  </si>
  <si>
    <t>Proj: 54</t>
  </si>
  <si>
    <t xml:space="preserve">Year: </t>
  </si>
  <si>
    <t>taeda</t>
  </si>
  <si>
    <t xml:space="preserve">taeda </t>
  </si>
  <si>
    <t>PTAE</t>
  </si>
  <si>
    <t>PTA</t>
  </si>
  <si>
    <t>Proj: 55</t>
  </si>
  <si>
    <t>elliottii</t>
  </si>
  <si>
    <t xml:space="preserve">elliottii </t>
  </si>
  <si>
    <t>PELL</t>
  </si>
  <si>
    <t>PEL</t>
  </si>
  <si>
    <t>Proj: 56</t>
  </si>
  <si>
    <t>clausa</t>
  </si>
  <si>
    <t xml:space="preserve">clausa </t>
  </si>
  <si>
    <t>PCLA</t>
  </si>
  <si>
    <t>PCL</t>
  </si>
  <si>
    <t>Proj: 57</t>
  </si>
  <si>
    <t>Tsuga</t>
  </si>
  <si>
    <t>Ts</t>
  </si>
  <si>
    <t>caroliniana</t>
  </si>
  <si>
    <t xml:space="preserve">caroliniana </t>
  </si>
  <si>
    <t>TCAR</t>
  </si>
  <si>
    <t>TCR</t>
  </si>
  <si>
    <t>Proj: 59</t>
  </si>
  <si>
    <t>Year: 2003, 2005, 2006, 2007, 2008, 2009, 2010, 2016, 2017</t>
  </si>
  <si>
    <t>Site: USA, GA, NC, SC, TN, VA</t>
  </si>
  <si>
    <t>leichhardtii</t>
  </si>
  <si>
    <t xml:space="preserve">leichhardtii </t>
  </si>
  <si>
    <t>GLEI</t>
  </si>
  <si>
    <t>GLE</t>
  </si>
  <si>
    <t>Proj: 60</t>
  </si>
  <si>
    <t>Year: 2004, 2005</t>
  </si>
  <si>
    <t>Site: Australia</t>
  </si>
  <si>
    <t>canadensis</t>
  </si>
  <si>
    <t xml:space="preserve">canadensis </t>
  </si>
  <si>
    <t>TCAN</t>
  </si>
  <si>
    <t>TCN</t>
  </si>
  <si>
    <t>Proj: 61</t>
  </si>
  <si>
    <t>Year: 2005, 2006, 2007, 2008, 2009, 2010, 2011, 2012, 2013, 2015, 2015, 2016, 2017</t>
  </si>
  <si>
    <t>Site: USA, GA, NC, IN, KY, MA, ME, MI, NJ, NY, OH, PA, RI, SC, TN, VA, WV, WI</t>
  </si>
  <si>
    <t>douglasiana</t>
  </si>
  <si>
    <t xml:space="preserve">douglasiana </t>
  </si>
  <si>
    <t>PDOU</t>
  </si>
  <si>
    <t>PDO</t>
  </si>
  <si>
    <t>Proj: 62</t>
  </si>
  <si>
    <t>Year: 2005</t>
  </si>
  <si>
    <t>Tectona</t>
  </si>
  <si>
    <t>grandis</t>
  </si>
  <si>
    <t xml:space="preserve">grandis </t>
  </si>
  <si>
    <t>TGRA</t>
  </si>
  <si>
    <t>TGR</t>
  </si>
  <si>
    <t>Proj: 63</t>
  </si>
  <si>
    <t>Year: 2009</t>
  </si>
  <si>
    <t>Site: Costa Rica, Guatemala, Africa</t>
  </si>
  <si>
    <t>pellita</t>
  </si>
  <si>
    <t xml:space="preserve">pellita </t>
  </si>
  <si>
    <t>EPEL</t>
  </si>
  <si>
    <t>EPE</t>
  </si>
  <si>
    <t>Proj: 64</t>
  </si>
  <si>
    <t>dorrigoensis</t>
  </si>
  <si>
    <t xml:space="preserve">dorrigoensis </t>
  </si>
  <si>
    <t>EDOR</t>
  </si>
  <si>
    <t>EDO</t>
  </si>
  <si>
    <t>Proj: 65, 97</t>
  </si>
  <si>
    <t>Year: 2010</t>
  </si>
  <si>
    <t>pungens</t>
  </si>
  <si>
    <t xml:space="preserve">pungens </t>
  </si>
  <si>
    <t>PPUN</t>
  </si>
  <si>
    <t>PPU</t>
  </si>
  <si>
    <t>Proj: 66</t>
  </si>
  <si>
    <t>Year: 2010, 2011, 2012, 2013, 2014, 2016, 2018</t>
  </si>
  <si>
    <t>Site: USA, GA, MD, NC, PA, SC, TN, VA, WV</t>
  </si>
  <si>
    <t>EGRA</t>
  </si>
  <si>
    <t>EGR</t>
  </si>
  <si>
    <t>Proj: 67, 97</t>
  </si>
  <si>
    <t>Year: 2012</t>
  </si>
  <si>
    <t>Site: Colombia</t>
  </si>
  <si>
    <t>brassiana</t>
  </si>
  <si>
    <t xml:space="preserve">brassiana </t>
  </si>
  <si>
    <t>EBRA</t>
  </si>
  <si>
    <t>EBR</t>
  </si>
  <si>
    <t>Proj: 68, 97</t>
  </si>
  <si>
    <t>badjensis</t>
  </si>
  <si>
    <t xml:space="preserve">badjensis </t>
  </si>
  <si>
    <t>EBAD</t>
  </si>
  <si>
    <t>EBA</t>
  </si>
  <si>
    <t>Proj: 69, 97</t>
  </si>
  <si>
    <t>globulus</t>
  </si>
  <si>
    <t xml:space="preserve">globulus </t>
  </si>
  <si>
    <t>EGLO</t>
  </si>
  <si>
    <t>EGL</t>
  </si>
  <si>
    <t>Proj: 70</t>
  </si>
  <si>
    <t>nitens</t>
  </si>
  <si>
    <t xml:space="preserve">nitens </t>
  </si>
  <si>
    <t>ENIT</t>
  </si>
  <si>
    <t>ENI</t>
  </si>
  <si>
    <t>Proj: 71, 97</t>
  </si>
  <si>
    <t>camaldulensis</t>
  </si>
  <si>
    <t xml:space="preserve">camaldulensis </t>
  </si>
  <si>
    <t>ECAM</t>
  </si>
  <si>
    <t>ECA</t>
  </si>
  <si>
    <t>Proj: 72, 97</t>
  </si>
  <si>
    <t>Corymbia</t>
  </si>
  <si>
    <t>torreliana</t>
  </si>
  <si>
    <t xml:space="preserve">torreliana </t>
  </si>
  <si>
    <t>CTOR</t>
  </si>
  <si>
    <t>CTO</t>
  </si>
  <si>
    <t>Proj: 73</t>
  </si>
  <si>
    <t>benthamii</t>
  </si>
  <si>
    <t xml:space="preserve">benthamii </t>
  </si>
  <si>
    <t>EBEN</t>
  </si>
  <si>
    <t>EBE</t>
  </si>
  <si>
    <t>Proj: 74, 97</t>
  </si>
  <si>
    <t>citriodora</t>
  </si>
  <si>
    <t xml:space="preserve">citriodora </t>
  </si>
  <si>
    <t>CCIT</t>
  </si>
  <si>
    <t>CCI</t>
  </si>
  <si>
    <t>Proj: 75</t>
  </si>
  <si>
    <t>maculata</t>
  </si>
  <si>
    <t xml:space="preserve">maculata </t>
  </si>
  <si>
    <t>CMAC</t>
  </si>
  <si>
    <t>CMA</t>
  </si>
  <si>
    <t>Proj: 76, 97</t>
  </si>
  <si>
    <t>Chamaecyparis</t>
  </si>
  <si>
    <t>Ch</t>
  </si>
  <si>
    <t>thyoides</t>
  </si>
  <si>
    <t xml:space="preserve">thyoides </t>
  </si>
  <si>
    <t>CTHY</t>
  </si>
  <si>
    <t>CTH</t>
  </si>
  <si>
    <t>Proj: 77</t>
  </si>
  <si>
    <t>Year: 2012, 2013, 2014</t>
  </si>
  <si>
    <t>Site: USA, GA. NC. SC, TN, VA</t>
  </si>
  <si>
    <t>longirostrata</t>
  </si>
  <si>
    <t xml:space="preserve">longirostrata </t>
  </si>
  <si>
    <t>ELON</t>
  </si>
  <si>
    <t>ELO</t>
  </si>
  <si>
    <t>Proj: 78, 97</t>
  </si>
  <si>
    <t>dunnii</t>
  </si>
  <si>
    <t xml:space="preserve">dunnii </t>
  </si>
  <si>
    <t>EDUN</t>
  </si>
  <si>
    <t>EDU</t>
  </si>
  <si>
    <t>Proj: 79, 97</t>
  </si>
  <si>
    <t>Abies fraseri</t>
  </si>
  <si>
    <t>fraseri</t>
  </si>
  <si>
    <t xml:space="preserve">fraseri </t>
  </si>
  <si>
    <t>AFRA</t>
  </si>
  <si>
    <t>AFR</t>
  </si>
  <si>
    <t>Proj: 80</t>
  </si>
  <si>
    <t>Year: 2012, 2014, 2015, 2016, 2017</t>
  </si>
  <si>
    <t>Site: USA, NC, TN, VA</t>
  </si>
  <si>
    <t>Picea</t>
  </si>
  <si>
    <t>Pc</t>
  </si>
  <si>
    <t>rubens</t>
  </si>
  <si>
    <t xml:space="preserve">rubens </t>
  </si>
  <si>
    <t>PRUB</t>
  </si>
  <si>
    <t>PRU</t>
  </si>
  <si>
    <t>Proj: 81</t>
  </si>
  <si>
    <t>Year: 2015, 2016, 2017</t>
  </si>
  <si>
    <t>Site: USA, NC, VA, WV</t>
  </si>
  <si>
    <t>Fraxinus albican</t>
  </si>
  <si>
    <t>Fraxinus</t>
  </si>
  <si>
    <t>Fr</t>
  </si>
  <si>
    <t>albican</t>
  </si>
  <si>
    <t xml:space="preserve">albican </t>
  </si>
  <si>
    <t>FALB</t>
  </si>
  <si>
    <t>FAL</t>
  </si>
  <si>
    <t>Proj: 82</t>
  </si>
  <si>
    <t>Year: 2018</t>
  </si>
  <si>
    <t>Site: USA, TX</t>
  </si>
  <si>
    <t>Fraxinus americana</t>
  </si>
  <si>
    <t>americana</t>
  </si>
  <si>
    <t xml:space="preserve">americana </t>
  </si>
  <si>
    <t>FAME</t>
  </si>
  <si>
    <t>FAM</t>
  </si>
  <si>
    <t>Year: 2016</t>
  </si>
  <si>
    <t>Site: USA, TN</t>
  </si>
  <si>
    <t>Fraxinus caroliniana</t>
  </si>
  <si>
    <t>FCAR</t>
  </si>
  <si>
    <t>FCA</t>
  </si>
  <si>
    <t>Year: 2016, 2017</t>
  </si>
  <si>
    <t>Site: USA, LA, NC</t>
  </si>
  <si>
    <t>Fraxinus pennsylvanica</t>
  </si>
  <si>
    <t>Fraxinus pennslyvanica</t>
  </si>
  <si>
    <t>pennsylvanica</t>
  </si>
  <si>
    <t xml:space="preserve">pennslyvanica </t>
  </si>
  <si>
    <t>FPEN</t>
  </si>
  <si>
    <t>FPE</t>
  </si>
  <si>
    <t>Year: 2017, 2018</t>
  </si>
  <si>
    <t>Site: USA, NC, TX</t>
  </si>
  <si>
    <t>Fraxinus profunda</t>
  </si>
  <si>
    <t>profunda</t>
  </si>
  <si>
    <t xml:space="preserve">profunda </t>
  </si>
  <si>
    <t>FPRO</t>
  </si>
  <si>
    <t>FPR</t>
  </si>
  <si>
    <t>Year: 2017</t>
  </si>
  <si>
    <t>Site: USA, NC</t>
  </si>
  <si>
    <t>Fraxinus quadrangulata</t>
  </si>
  <si>
    <t>quadrangulata</t>
  </si>
  <si>
    <t xml:space="preserve">quadrangulata </t>
  </si>
  <si>
    <t>FQUA</t>
  </si>
  <si>
    <t>FQU</t>
  </si>
  <si>
    <t>Site: USA, KY, TN</t>
  </si>
  <si>
    <t>amplifolia</t>
  </si>
  <si>
    <t xml:space="preserve">amplifolia </t>
  </si>
  <si>
    <t>EAMP</t>
  </si>
  <si>
    <t>EAM</t>
  </si>
  <si>
    <t>Proj:</t>
  </si>
  <si>
    <t xml:space="preserve">Site: </t>
  </si>
  <si>
    <t>Pinus rigida</t>
  </si>
  <si>
    <t>rigida</t>
  </si>
  <si>
    <t xml:space="preserve">rigida </t>
  </si>
  <si>
    <t>PRIG</t>
  </si>
  <si>
    <t>PRI</t>
  </si>
  <si>
    <t>Eucalyptus tereticornis</t>
  </si>
  <si>
    <t>Eucalyptus tereticornis ssp Tereticornis</t>
  </si>
  <si>
    <t>tereticornis</t>
  </si>
  <si>
    <t>tereticornis ssp. Tereticornis</t>
  </si>
  <si>
    <t>ETER</t>
  </si>
  <si>
    <t>ETE</t>
  </si>
  <si>
    <t>Eucalyptus macarthurii</t>
  </si>
  <si>
    <t>macarthurii</t>
  </si>
  <si>
    <t xml:space="preserve">macarthurii </t>
  </si>
  <si>
    <t>EMAC</t>
  </si>
  <si>
    <t>EMC</t>
  </si>
  <si>
    <t>Proj: 97</t>
  </si>
  <si>
    <t>Eucalyptus smithii</t>
  </si>
  <si>
    <t>smithii</t>
  </si>
  <si>
    <t xml:space="preserve">smithii </t>
  </si>
  <si>
    <t>ESMI</t>
  </si>
  <si>
    <t>ESM</t>
  </si>
  <si>
    <t>Eucalyptus robusta</t>
  </si>
  <si>
    <t>robusta</t>
  </si>
  <si>
    <t xml:space="preserve">robusta </t>
  </si>
  <si>
    <t>EROB</t>
  </si>
  <si>
    <t>ERO</t>
  </si>
  <si>
    <t>done 1/19/2023</t>
  </si>
  <si>
    <t>Eucalyptus saligna</t>
  </si>
  <si>
    <t>saligna</t>
  </si>
  <si>
    <t xml:space="preserve">saligna </t>
  </si>
  <si>
    <t>ESAL</t>
  </si>
  <si>
    <t>ESA</t>
  </si>
  <si>
    <t>Proj: 89 (97)</t>
  </si>
  <si>
    <t>Year:  2022</t>
  </si>
  <si>
    <t>Site:  Australia</t>
  </si>
  <si>
    <t>Corymbia henryi</t>
  </si>
  <si>
    <t>henryi</t>
  </si>
  <si>
    <t xml:space="preserve">henryi </t>
  </si>
  <si>
    <t>CHEN</t>
  </si>
  <si>
    <t>CHE</t>
  </si>
  <si>
    <t>Proj: 90 (97)</t>
  </si>
  <si>
    <t>Eucalyptus propinqua</t>
  </si>
  <si>
    <t>propinqua</t>
  </si>
  <si>
    <t xml:space="preserve">propinqua </t>
  </si>
  <si>
    <t>EPRO</t>
  </si>
  <si>
    <t>EPR</t>
  </si>
  <si>
    <t>Proj: 91 (97)</t>
  </si>
  <si>
    <t>Eucalyptus viminalis</t>
  </si>
  <si>
    <t>viminalis</t>
  </si>
  <si>
    <t xml:space="preserve">viminalis </t>
  </si>
  <si>
    <t>EVIM</t>
  </si>
  <si>
    <t>EVI</t>
  </si>
  <si>
    <t>Proj: 92</t>
  </si>
  <si>
    <t>hybrids</t>
  </si>
  <si>
    <t>EHY</t>
  </si>
  <si>
    <t>mixed species</t>
  </si>
  <si>
    <t>EMIX</t>
  </si>
  <si>
    <t>ESP</t>
  </si>
  <si>
    <t>PHY</t>
  </si>
  <si>
    <t>PMIX</t>
  </si>
  <si>
    <t>PSP</t>
  </si>
  <si>
    <t>Acacia aulacocarpa</t>
  </si>
  <si>
    <t>Acacia</t>
  </si>
  <si>
    <t>A</t>
  </si>
  <si>
    <t>aulacocarpa</t>
  </si>
  <si>
    <t>AAUL</t>
  </si>
  <si>
    <t>AAL</t>
  </si>
  <si>
    <t>Acacia auriculiformis</t>
  </si>
  <si>
    <t>auriculiformis</t>
  </si>
  <si>
    <t xml:space="preserve">auriculiformis </t>
  </si>
  <si>
    <t>AAUR</t>
  </si>
  <si>
    <t>AAR</t>
  </si>
  <si>
    <t>Acacia crassicarpa</t>
  </si>
  <si>
    <t>crassicarpa</t>
  </si>
  <si>
    <t xml:space="preserve">crassicarpa </t>
  </si>
  <si>
    <t>ACRA</t>
  </si>
  <si>
    <t>ACR</t>
  </si>
  <si>
    <t>Acacia mangium</t>
  </si>
  <si>
    <t>mangium</t>
  </si>
  <si>
    <t xml:space="preserve">mangium </t>
  </si>
  <si>
    <t>AMAN</t>
  </si>
  <si>
    <t>AMA</t>
  </si>
  <si>
    <t>Acacia peregrinalis</t>
  </si>
  <si>
    <t>peregrinalis</t>
  </si>
  <si>
    <t>APER</t>
  </si>
  <si>
    <t>APE</t>
  </si>
  <si>
    <t>Casuarina equisetifolia</t>
  </si>
  <si>
    <t xml:space="preserve">Casuarina </t>
  </si>
  <si>
    <t>Ca</t>
  </si>
  <si>
    <t>equisetifolia</t>
  </si>
  <si>
    <t>CEQU</t>
  </si>
  <si>
    <t>CEQ</t>
  </si>
  <si>
    <t>Eucalyptus bosistoana</t>
  </si>
  <si>
    <t>bosistoana</t>
  </si>
  <si>
    <t xml:space="preserve">bosistoana </t>
  </si>
  <si>
    <t>EBOS</t>
  </si>
  <si>
    <t>EBS</t>
  </si>
  <si>
    <t>Eucalyptus botryoides</t>
  </si>
  <si>
    <t>botryoides</t>
  </si>
  <si>
    <t xml:space="preserve">botryoides </t>
  </si>
  <si>
    <t>EBOT</t>
  </si>
  <si>
    <t>EBT</t>
  </si>
  <si>
    <t>Eucalyptus cloeziana</t>
  </si>
  <si>
    <t>cloeziana</t>
  </si>
  <si>
    <t xml:space="preserve">cloeziana </t>
  </si>
  <si>
    <t>ECLO</t>
  </si>
  <si>
    <t>ECZ</t>
  </si>
  <si>
    <t>Eucalyptus deglupta</t>
  </si>
  <si>
    <t>deglupta</t>
  </si>
  <si>
    <t xml:space="preserve">deglupta </t>
  </si>
  <si>
    <t>EDEG</t>
  </si>
  <si>
    <t>EDL</t>
  </si>
  <si>
    <t>Eucalyptus delegatensis</t>
  </si>
  <si>
    <t>Eucalyptus delegatensis ssp Delegatensis</t>
  </si>
  <si>
    <t>delegatensis</t>
  </si>
  <si>
    <t>delegatensis ssp. Delegatensis</t>
  </si>
  <si>
    <t>EDEL</t>
  </si>
  <si>
    <t>EDV</t>
  </si>
  <si>
    <t>Eucalyptus fastigata</t>
  </si>
  <si>
    <t>fastigata</t>
  </si>
  <si>
    <t xml:space="preserve">fastigata </t>
  </si>
  <si>
    <t>EFAS</t>
  </si>
  <si>
    <t>EFA</t>
  </si>
  <si>
    <t>Eucalyptus glaucescens</t>
  </si>
  <si>
    <t>glaucescens</t>
  </si>
  <si>
    <t xml:space="preserve">glaucescens </t>
  </si>
  <si>
    <t>EGLA</t>
  </si>
  <si>
    <t>EGU</t>
  </si>
  <si>
    <t>Eucalyptus globoidea</t>
  </si>
  <si>
    <t>globoidea</t>
  </si>
  <si>
    <t xml:space="preserve">globoidea </t>
  </si>
  <si>
    <t>EGLD</t>
  </si>
  <si>
    <t>EGD</t>
  </si>
  <si>
    <t>Eucalyptus pilularis</t>
  </si>
  <si>
    <t>pilularis</t>
  </si>
  <si>
    <t xml:space="preserve">pilularis </t>
  </si>
  <si>
    <t>EPIL</t>
  </si>
  <si>
    <t>EPI</t>
  </si>
  <si>
    <t>Eucalyptus regnans</t>
  </si>
  <si>
    <t>regnans</t>
  </si>
  <si>
    <t xml:space="preserve">regnans </t>
  </si>
  <si>
    <t>EREG</t>
  </si>
  <si>
    <t>ERE</t>
  </si>
  <si>
    <t>Pinus attenuata</t>
  </si>
  <si>
    <t>attenuata</t>
  </si>
  <si>
    <t>PATT</t>
  </si>
  <si>
    <t>PAT</t>
  </si>
  <si>
    <t>Pinus caribaea var caribaea</t>
  </si>
  <si>
    <t>caribaea var. caribaea</t>
  </si>
  <si>
    <t>PCAC</t>
  </si>
  <si>
    <t>PCC</t>
  </si>
  <si>
    <t>Pinus lambertiana</t>
  </si>
  <si>
    <t>lambertiana</t>
  </si>
  <si>
    <t>PLAM</t>
  </si>
  <si>
    <t>PLM</t>
  </si>
  <si>
    <t>Pinus massoniana</t>
  </si>
  <si>
    <t>massoniana</t>
  </si>
  <si>
    <t>PMAS</t>
  </si>
  <si>
    <t>PMS</t>
  </si>
  <si>
    <t>Pinus merkusii</t>
  </si>
  <si>
    <t>merkusii</t>
  </si>
  <si>
    <t>PMER</t>
  </si>
  <si>
    <t>PME</t>
  </si>
  <si>
    <t>Pinus monticola</t>
  </si>
  <si>
    <t>monticola</t>
  </si>
  <si>
    <t>PMON</t>
  </si>
  <si>
    <t>PMO</t>
  </si>
  <si>
    <t>Pinus palustris</t>
  </si>
  <si>
    <t>palustris</t>
  </si>
  <si>
    <t>PPAL</t>
  </si>
  <si>
    <t>PPL</t>
  </si>
  <si>
    <t>Pinus pinaster</t>
  </si>
  <si>
    <t>pinaster</t>
  </si>
  <si>
    <t>PPIN</t>
  </si>
  <si>
    <t>PPI</t>
  </si>
  <si>
    <t>Pinus ponderosa</t>
  </si>
  <si>
    <t>ponderosa</t>
  </si>
  <si>
    <t>PPON</t>
  </si>
  <si>
    <t>PPO</t>
  </si>
  <si>
    <t>Pinus greggii var australis</t>
  </si>
  <si>
    <t>greggii  var. australis</t>
  </si>
  <si>
    <t>PGRS</t>
  </si>
  <si>
    <t>PGS</t>
  </si>
  <si>
    <t>Proj: 33, (20)</t>
  </si>
  <si>
    <t>97*</t>
  </si>
  <si>
    <t>Corymbia calophylla</t>
  </si>
  <si>
    <t>calophylla</t>
  </si>
  <si>
    <t xml:space="preserve">calophylla </t>
  </si>
  <si>
    <t>CCAL</t>
  </si>
  <si>
    <t>CCA</t>
  </si>
  <si>
    <t>Corymbia citriodora ssp variegata</t>
  </si>
  <si>
    <t>citriodora  ssp. variegata</t>
  </si>
  <si>
    <t>CCIV</t>
  </si>
  <si>
    <t>CCV</t>
  </si>
  <si>
    <t>Eucalyptus argopholia</t>
  </si>
  <si>
    <t>argopholia</t>
  </si>
  <si>
    <t xml:space="preserve">argopholia </t>
  </si>
  <si>
    <t>EARG</t>
  </si>
  <si>
    <t>EAR</t>
  </si>
  <si>
    <t>Eucalyptus cladocalyx</t>
  </si>
  <si>
    <t>cladocalyx</t>
  </si>
  <si>
    <t xml:space="preserve">cladocalyx </t>
  </si>
  <si>
    <t>ECLA</t>
  </si>
  <si>
    <t>ECX</t>
  </si>
  <si>
    <t>Eucalyptus creba</t>
  </si>
  <si>
    <t>creba</t>
  </si>
  <si>
    <t xml:space="preserve">creba </t>
  </si>
  <si>
    <t>ECRE</t>
  </si>
  <si>
    <t>ECR</t>
  </si>
  <si>
    <t>Eucalyptus diversicolor</t>
  </si>
  <si>
    <t>diversicolor</t>
  </si>
  <si>
    <t xml:space="preserve">diversicolor </t>
  </si>
  <si>
    <t>EDIV</t>
  </si>
  <si>
    <t>EDI</t>
  </si>
  <si>
    <t>Eucalyptus drepanophylla</t>
  </si>
  <si>
    <t>drepanophylla</t>
  </si>
  <si>
    <t xml:space="preserve">drepanophylla </t>
  </si>
  <si>
    <t>EDRE</t>
  </si>
  <si>
    <t>EDR</t>
  </si>
  <si>
    <t>Eucalyptus globulus ssp bicostata</t>
  </si>
  <si>
    <t>globulus ssp. bicostata</t>
  </si>
  <si>
    <t>EGLB</t>
  </si>
  <si>
    <t>EGB</t>
  </si>
  <si>
    <t>Eucalyptus gomphocephala</t>
  </si>
  <si>
    <t>gomphocephala</t>
  </si>
  <si>
    <t xml:space="preserve">gomphocephala </t>
  </si>
  <si>
    <t>EGOM</t>
  </si>
  <si>
    <t>EGO</t>
  </si>
  <si>
    <t>Eucalyptus grisea</t>
  </si>
  <si>
    <t>grisea</t>
  </si>
  <si>
    <t xml:space="preserve">grisea </t>
  </si>
  <si>
    <t>EGRI</t>
  </si>
  <si>
    <t>EGS</t>
  </si>
  <si>
    <t>Eucalyptus major</t>
  </si>
  <si>
    <t>major</t>
  </si>
  <si>
    <t xml:space="preserve">major </t>
  </si>
  <si>
    <t>EMAJ</t>
  </si>
  <si>
    <t>EMJ</t>
  </si>
  <si>
    <t>Eucalyptus marginata</t>
  </si>
  <si>
    <t>marginata</t>
  </si>
  <si>
    <t xml:space="preserve">marginata </t>
  </si>
  <si>
    <t>EMAR</t>
  </si>
  <si>
    <t>EMG</t>
  </si>
  <si>
    <t>Eucalyptus microcarpa</t>
  </si>
  <si>
    <t>microcarpa</t>
  </si>
  <si>
    <t xml:space="preserve">microcarpa </t>
  </si>
  <si>
    <t>EMIC</t>
  </si>
  <si>
    <t>EMI</t>
  </si>
  <si>
    <t>Eucalyptus moluccana</t>
  </si>
  <si>
    <t>moluccana</t>
  </si>
  <si>
    <t xml:space="preserve">moluccana </t>
  </si>
  <si>
    <t>EMOL</t>
  </si>
  <si>
    <t>EMO</t>
  </si>
  <si>
    <t>Eucalyptus occidentalis</t>
  </si>
  <si>
    <t>occidentalis</t>
  </si>
  <si>
    <t xml:space="preserve">occidentalis </t>
  </si>
  <si>
    <t>EOCC</t>
  </si>
  <si>
    <t>EOC</t>
  </si>
  <si>
    <t>Eucalyptus punctata</t>
  </si>
  <si>
    <t>punctata</t>
  </si>
  <si>
    <t xml:space="preserve">punctata </t>
  </si>
  <si>
    <t>EPUN</t>
  </si>
  <si>
    <t>EPU</t>
  </si>
  <si>
    <t>Eucalyptus raveretiana</t>
  </si>
  <si>
    <t>raveretiana</t>
  </si>
  <si>
    <t xml:space="preserve">raveretiana </t>
  </si>
  <si>
    <t>ERAV</t>
  </si>
  <si>
    <t>ERA</t>
  </si>
  <si>
    <t>Eucalyptus siderophloia</t>
  </si>
  <si>
    <t>siderophloia</t>
  </si>
  <si>
    <t xml:space="preserve">siderophloia </t>
  </si>
  <si>
    <t>ESID</t>
  </si>
  <si>
    <t>ESD</t>
  </si>
  <si>
    <t>Eucalyptus sideroxylon</t>
  </si>
  <si>
    <t>sideroxylon</t>
  </si>
  <si>
    <t xml:space="preserve">sideroxylon </t>
  </si>
  <si>
    <t>ESIX</t>
  </si>
  <si>
    <t>ESX</t>
  </si>
  <si>
    <t>Eucalyptus thozetiana</t>
  </si>
  <si>
    <t>thozetiana</t>
  </si>
  <si>
    <t xml:space="preserve">thozetiana </t>
  </si>
  <si>
    <t>ETHO</t>
  </si>
  <si>
    <t>ETH</t>
  </si>
  <si>
    <t>Eucalyptus tricarpa</t>
  </si>
  <si>
    <t>tricarpa</t>
  </si>
  <si>
    <t xml:space="preserve">tricarpa </t>
  </si>
  <si>
    <t>ETRI</t>
  </si>
  <si>
    <t>ETR</t>
  </si>
  <si>
    <t>Eucalyptus wandoo</t>
  </si>
  <si>
    <t>wandoo</t>
  </si>
  <si>
    <t xml:space="preserve">wandoo </t>
  </si>
  <si>
    <t>EWAN</t>
  </si>
  <si>
    <t>EWA</t>
  </si>
  <si>
    <t>Add 10/24/23</t>
  </si>
  <si>
    <t>Lophostemon confertus</t>
  </si>
  <si>
    <t xml:space="preserve">Lophostemon </t>
  </si>
  <si>
    <t>Lo</t>
  </si>
  <si>
    <t>confertus</t>
  </si>
  <si>
    <t>LCON</t>
  </si>
  <si>
    <t>LCO</t>
  </si>
  <si>
    <t>Shorea balangeran</t>
  </si>
  <si>
    <t>Shorea</t>
  </si>
  <si>
    <t>Sh</t>
  </si>
  <si>
    <t>balangeran</t>
  </si>
  <si>
    <t>SBAL</t>
  </si>
  <si>
    <t>BAL</t>
  </si>
  <si>
    <t>82*</t>
  </si>
  <si>
    <t>Do not make edits here.  The original is in EditCamcoreTests.xlsm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</si>
</sst>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44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4"/>
      <color indexed="16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2"/>
      <color indexed="17"/>
      <name val="Arial"/>
      <family val="2"/>
    </font>
    <font>
      <b/>
      <sz val="12"/>
      <color indexed="6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60"/>
      <name val="Arial"/>
      <family val="2"/>
    </font>
    <font>
      <b/>
      <sz val="11"/>
      <color indexed="12"/>
      <name val="Arial"/>
      <family val="2"/>
    </font>
    <font>
      <sz val="12"/>
      <name val="Arial"/>
      <family val="2"/>
    </font>
    <font>
      <b/>
      <sz val="16"/>
      <color indexed="17"/>
      <name val="Arial"/>
      <family val="2"/>
    </font>
    <font>
      <b/>
      <sz val="16"/>
      <color indexed="8"/>
      <name val="Arial"/>
      <family val="2"/>
    </font>
    <font>
      <b/>
      <sz val="16"/>
      <color indexed="12"/>
      <name val="Arial"/>
      <family val="2"/>
    </font>
    <font>
      <b/>
      <sz val="16"/>
      <color indexed="60"/>
      <name val="Arial"/>
      <family val="2"/>
    </font>
    <font>
      <sz val="10"/>
      <name val="Arial"/>
      <family val="2"/>
    </font>
    <font>
      <b/>
      <sz val="16"/>
      <color indexed="10"/>
      <name val="Arial"/>
      <family val="2"/>
    </font>
    <font>
      <b/>
      <sz val="11"/>
      <color indexed="10"/>
      <name val="Arial"/>
      <family val="2"/>
    </font>
    <font>
      <b/>
      <sz val="11"/>
      <color indexed="17"/>
      <name val="Arial"/>
      <family val="2"/>
    </font>
    <font>
      <b/>
      <sz val="14"/>
      <color indexed="10"/>
      <name val="Arial"/>
      <family val="2"/>
    </font>
    <font>
      <b/>
      <sz val="14"/>
      <color indexed="17"/>
      <name val="Arial"/>
      <family val="2"/>
    </font>
    <font>
      <b/>
      <sz val="14"/>
      <color indexed="55"/>
      <name val="Arial"/>
      <family val="2"/>
    </font>
    <font>
      <b/>
      <sz val="14"/>
      <color indexed="12"/>
      <name val="Arial"/>
      <family val="2"/>
    </font>
    <font>
      <b/>
      <sz val="14"/>
      <color indexed="8"/>
      <name val="Arial"/>
      <family val="2"/>
    </font>
    <font>
      <b/>
      <sz val="14"/>
      <color indexed="52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rgb="FFFF0000"/>
      <name val="Arial"/>
      <family val="2"/>
    </font>
    <font>
      <b/>
      <sz val="14"/>
      <color theme="0" tint="-0.249977111117893"/>
      <name val="Arial"/>
      <family val="2"/>
    </font>
    <font>
      <b/>
      <sz val="10"/>
      <color indexed="17"/>
      <name val="Arial"/>
      <family val="2"/>
    </font>
    <font>
      <sz val="10"/>
      <color indexed="16"/>
      <name val="Arial"/>
      <family val="2"/>
    </font>
    <font>
      <b/>
      <sz val="10"/>
      <color indexed="8"/>
      <name val="Arial"/>
      <family val="2"/>
    </font>
    <font>
      <b/>
      <sz val="10"/>
      <color indexed="63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9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21" fillId="0" borderId="0"/>
    <xf numFmtId="0" fontId="21" fillId="0" borderId="0"/>
    <xf numFmtId="0" fontId="33" fillId="0" borderId="0"/>
    <xf numFmtId="0" fontId="32" fillId="0" borderId="0"/>
    <xf numFmtId="0" fontId="21" fillId="0" borderId="0"/>
    <xf numFmtId="0" fontId="21" fillId="0" borderId="0"/>
    <xf numFmtId="0" fontId="32" fillId="0" borderId="0"/>
    <xf numFmtId="0" fontId="21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13" fillId="0" borderId="0" xfId="0" applyFont="1"/>
    <xf numFmtId="0" fontId="24" fillId="0" borderId="0" xfId="0" applyFont="1"/>
    <xf numFmtId="0" fontId="9" fillId="0" borderId="0" xfId="0" applyFont="1" applyAlignment="1">
      <alignment horizontal="right"/>
    </xf>
    <xf numFmtId="0" fontId="35" fillId="0" borderId="0" xfId="0" applyFont="1"/>
    <xf numFmtId="0" fontId="13" fillId="0" borderId="0" xfId="0" applyFont="1" applyAlignment="1">
      <alignment horizontal="left" indent="2"/>
    </xf>
    <xf numFmtId="0" fontId="4" fillId="0" borderId="0" xfId="0" applyFont="1"/>
    <xf numFmtId="0" fontId="0" fillId="0" borderId="0" xfId="0" applyAlignment="1">
      <alignment horizontal="left" indent="1"/>
    </xf>
    <xf numFmtId="0" fontId="21" fillId="0" borderId="0" xfId="0" applyFont="1"/>
    <xf numFmtId="0" fontId="0" fillId="0" borderId="1" xfId="0" applyBorder="1"/>
    <xf numFmtId="0" fontId="31" fillId="0" borderId="2" xfId="0" applyFont="1" applyBorder="1"/>
    <xf numFmtId="0" fontId="4" fillId="0" borderId="1" xfId="0" applyFont="1" applyBorder="1" applyAlignment="1">
      <alignment horizontal="left" inden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left" indent="1"/>
    </xf>
    <xf numFmtId="0" fontId="4" fillId="0" borderId="6" xfId="0" applyFont="1" applyBorder="1" applyAlignment="1">
      <alignment horizontal="center"/>
    </xf>
    <xf numFmtId="0" fontId="31" fillId="0" borderId="0" xfId="0" applyFont="1"/>
    <xf numFmtId="0" fontId="4" fillId="0" borderId="7" xfId="0" applyFont="1" applyBorder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0" fillId="0" borderId="2" xfId="0" applyBorder="1"/>
    <xf numFmtId="0" fontId="0" fillId="0" borderId="1" xfId="0" applyBorder="1" applyAlignment="1">
      <alignment horizontal="left" indent="1"/>
    </xf>
    <xf numFmtId="0" fontId="0" fillId="0" borderId="3" xfId="0" applyBorder="1"/>
    <xf numFmtId="0" fontId="0" fillId="0" borderId="7" xfId="0" applyBorder="1"/>
    <xf numFmtId="0" fontId="0" fillId="0" borderId="7" xfId="0" applyBorder="1" applyAlignment="1">
      <alignment horizontal="left" indent="1"/>
    </xf>
    <xf numFmtId="0" fontId="0" fillId="0" borderId="8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left" indent="1"/>
    </xf>
    <xf numFmtId="0" fontId="0" fillId="0" borderId="6" xfId="0" applyBorder="1"/>
    <xf numFmtId="0" fontId="21" fillId="0" borderId="8" xfId="0" applyFont="1" applyBorder="1"/>
    <xf numFmtId="0" fontId="21" fillId="0" borderId="7" xfId="0" applyFont="1" applyBorder="1"/>
    <xf numFmtId="0" fontId="36" fillId="0" borderId="0" xfId="0" applyFont="1"/>
    <xf numFmtId="0" fontId="37" fillId="0" borderId="0" xfId="0" applyFont="1"/>
    <xf numFmtId="0" fontId="0" fillId="0" borderId="0" xfId="0" applyAlignment="1">
      <alignment horizontal="center"/>
    </xf>
    <xf numFmtId="0" fontId="38" fillId="0" borderId="9" xfId="0" applyFont="1" applyBorder="1" applyAlignment="1">
      <alignment horizontal="center" vertical="top"/>
    </xf>
    <xf numFmtId="0" fontId="39" fillId="0" borderId="9" xfId="0" applyFont="1" applyBorder="1" applyAlignment="1">
      <alignment horizontal="left" vertical="top"/>
    </xf>
    <xf numFmtId="0" fontId="39" fillId="0" borderId="0" xfId="0" applyFont="1" applyAlignment="1">
      <alignment horizontal="left" vertical="top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center"/>
    </xf>
    <xf numFmtId="0" fontId="40" fillId="0" borderId="0" xfId="0" applyFont="1"/>
    <xf numFmtId="0" fontId="38" fillId="0" borderId="0" xfId="0" applyFont="1"/>
    <xf numFmtId="0" fontId="21" fillId="0" borderId="0" xfId="0" quotePrefix="1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/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4" borderId="0" xfId="0" applyFont="1" applyFill="1" applyAlignment="1">
      <alignment horizontal="center" vertical="top"/>
    </xf>
    <xf numFmtId="0" fontId="21" fillId="2" borderId="0" xfId="0" applyFont="1" applyFill="1" applyAlignment="1">
      <alignment horizontal="center" vertical="top"/>
    </xf>
    <xf numFmtId="0" fontId="4" fillId="4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4" fillId="4" borderId="0" xfId="0" applyFont="1" applyFill="1" applyAlignment="1">
      <alignment vertical="top" wrapTex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21" fillId="0" borderId="0" xfId="0" applyFont="1" applyAlignment="1">
      <alignment horizontal="center"/>
    </xf>
    <xf numFmtId="49" fontId="0" fillId="0" borderId="0" xfId="0" applyNumberFormat="1"/>
    <xf numFmtId="16" fontId="21" fillId="3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34" fillId="0" borderId="0" xfId="0" applyFont="1"/>
    <xf numFmtId="0" fontId="5" fillId="0" borderId="0" xfId="0" applyFont="1" applyFill="1"/>
    <xf numFmtId="0" fontId="10" fillId="0" borderId="0" xfId="0" applyFont="1" applyFill="1"/>
    <xf numFmtId="0" fontId="13" fillId="0" borderId="0" xfId="0" applyFont="1" applyFill="1"/>
    <xf numFmtId="0" fontId="11" fillId="0" borderId="0" xfId="0" applyFont="1" applyFill="1"/>
    <xf numFmtId="0" fontId="0" fillId="0" borderId="0" xfId="0" applyFill="1"/>
  </cellXfs>
  <cellStyles count="18">
    <cellStyle name="Hyperlink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2 2 3" xfId="5" xr:uid="{00000000-0005-0000-0000-000005000000}"/>
    <cellStyle name="Normal 2 2 4" xfId="6" xr:uid="{00000000-0005-0000-0000-000006000000}"/>
    <cellStyle name="Normal 2 3" xfId="7" xr:uid="{00000000-0005-0000-0000-000007000000}"/>
    <cellStyle name="Normal 3" xfId="8" xr:uid="{00000000-0005-0000-0000-000008000000}"/>
    <cellStyle name="Normal 3 2" xfId="9" xr:uid="{00000000-0005-0000-0000-000009000000}"/>
    <cellStyle name="Normal 3 3" xfId="10" xr:uid="{00000000-0005-0000-0000-00000A000000}"/>
    <cellStyle name="Normal 3 4" xfId="11" xr:uid="{00000000-0005-0000-0000-00000B000000}"/>
    <cellStyle name="Normal 3 5" xfId="12" xr:uid="{00000000-0005-0000-0000-00000C000000}"/>
    <cellStyle name="Normal 4" xfId="13" xr:uid="{00000000-0005-0000-0000-00000D000000}"/>
    <cellStyle name="Normal 5" xfId="14" xr:uid="{00000000-0005-0000-0000-00000E000000}"/>
    <cellStyle name="Percent 2" xfId="15" xr:uid="{00000000-0005-0000-0000-00000F000000}"/>
    <cellStyle name="Percent 3" xfId="16" xr:uid="{00000000-0005-0000-0000-000010000000}"/>
    <cellStyle name="Percent 4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579120</xdr:colOff>
      <xdr:row>8</xdr:row>
      <xdr:rowOff>0</xdr:rowOff>
    </xdr:from>
    <xdr:to>
      <xdr:col>9</xdr:col>
      <xdr:colOff>182880</xdr:colOff>
      <xdr:row>11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5E1D1E57-AC60-472C-A509-B6D74D071CA2}"/>
            </a:ext>
          </a:extLst>
        </xdr:cNvPr>
        <xdr:cNvSpPr>
          <a:spLocks/>
        </xdr:cNvSpPr>
      </xdr:nvSpPr>
      <xdr:spPr bwMode="auto">
        <a:xfrm>
          <a:off x="5196840" y="1531620"/>
          <a:ext cx="213360" cy="868680"/>
        </a:xfrm>
        <a:prstGeom prst="rightBrace">
          <a:avLst>
            <a:gd name="adj1" fmla="val 3392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220980</xdr:colOff>
      <xdr:row>8</xdr:row>
      <xdr:rowOff>60960</xdr:rowOff>
    </xdr:from>
    <xdr:to>
      <xdr:col>9</xdr:col>
      <xdr:colOff>449580</xdr:colOff>
      <xdr:row>11</xdr:row>
      <xdr:rowOff>182880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DE669FF1-F57C-46BC-B135-22A8844B65A2}"/>
            </a:ext>
          </a:extLst>
        </xdr:cNvPr>
        <xdr:cNvSpPr>
          <a:spLocks noChangeArrowheads="1"/>
        </xdr:cNvSpPr>
      </xdr:nvSpPr>
      <xdr:spPr bwMode="auto">
        <a:xfrm rot="664954">
          <a:off x="5448300" y="1798320"/>
          <a:ext cx="228600" cy="784860"/>
        </a:xfrm>
        <a:prstGeom prst="curvedLeftArrow">
          <a:avLst>
            <a:gd name="adj1" fmla="val 52279"/>
            <a:gd name="adj2" fmla="val 98375"/>
            <a:gd name="adj3" fmla="val 333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579120</xdr:colOff>
      <xdr:row>8</xdr:row>
      <xdr:rowOff>15240</xdr:rowOff>
    </xdr:from>
    <xdr:to>
      <xdr:col>9</xdr:col>
      <xdr:colOff>182880</xdr:colOff>
      <xdr:row>12</xdr:row>
      <xdr:rowOff>0</xdr:rowOff>
    </xdr:to>
    <xdr:sp macro="" textlink="">
      <xdr:nvSpPr>
        <xdr:cNvPr id="2089" name="AutoShape 1">
          <a:extLst>
            <a:ext uri="{FF2B5EF4-FFF2-40B4-BE49-F238E27FC236}">
              <a16:creationId xmlns:a16="http://schemas.microsoft.com/office/drawing/2014/main" id="{72E95668-34A9-928E-EC1C-0DBF966A0AD8}"/>
            </a:ext>
          </a:extLst>
        </xdr:cNvPr>
        <xdr:cNvSpPr>
          <a:spLocks/>
        </xdr:cNvSpPr>
      </xdr:nvSpPr>
      <xdr:spPr bwMode="auto">
        <a:xfrm>
          <a:off x="5196840" y="1531620"/>
          <a:ext cx="213360" cy="868680"/>
        </a:xfrm>
        <a:prstGeom prst="rightBrace">
          <a:avLst>
            <a:gd name="adj1" fmla="val 3392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220980</xdr:colOff>
      <xdr:row>9</xdr:row>
      <xdr:rowOff>60960</xdr:rowOff>
    </xdr:from>
    <xdr:to>
      <xdr:col>9</xdr:col>
      <xdr:colOff>449580</xdr:colOff>
      <xdr:row>12</xdr:row>
      <xdr:rowOff>182880</xdr:rowOff>
    </xdr:to>
    <xdr:sp macro="" textlink="">
      <xdr:nvSpPr>
        <xdr:cNvPr id="2090" name="AutoShape 6">
          <a:extLst>
            <a:ext uri="{FF2B5EF4-FFF2-40B4-BE49-F238E27FC236}">
              <a16:creationId xmlns:a16="http://schemas.microsoft.com/office/drawing/2014/main" id="{AF0239E9-E0DE-40A0-327C-4088703FB14A}"/>
            </a:ext>
          </a:extLst>
        </xdr:cNvPr>
        <xdr:cNvSpPr>
          <a:spLocks noChangeArrowheads="1"/>
        </xdr:cNvSpPr>
      </xdr:nvSpPr>
      <xdr:spPr bwMode="auto">
        <a:xfrm rot="664954">
          <a:off x="5448300" y="1798320"/>
          <a:ext cx="228600" cy="784860"/>
        </a:xfrm>
        <a:prstGeom prst="curvedLeftArrow">
          <a:avLst>
            <a:gd name="adj1" fmla="val 52279"/>
            <a:gd name="adj2" fmla="val 98375"/>
            <a:gd name="adj3" fmla="val 333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CamcoreTests\EditCamcoreTests.xlsm" TargetMode="External"/><Relationship Id="rId1" Type="http://schemas.openxmlformats.org/officeDocument/2006/relationships/externalLinkPath" Target="/_CamcoreTests/EditCamcoreTest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s"/>
      <sheetName val="Test List"/>
      <sheetName val="Species"/>
      <sheetName val="Companies"/>
      <sheetName val="Regions"/>
      <sheetName val="Data cleaning"/>
      <sheetName val="Data F2"/>
      <sheetName val="Code Lookups"/>
      <sheetName val="Species Legacy"/>
      <sheetName val="TP Fields"/>
    </sheetNames>
    <sheetDataSet>
      <sheetData sheetId="0"/>
      <sheetData sheetId="1">
        <row r="4">
          <cell r="AV4" t="str">
            <v>D:\_DataEstRep\</v>
          </cell>
          <cell r="CA4" t="str">
            <v>D:\_CamcoreDataCd\DataReports\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F9A2B-1E1A-42A7-8D9A-54F6E1D73E2F}">
  <dimension ref="A1:M55"/>
  <sheetViews>
    <sheetView tabSelected="1" workbookViewId="0">
      <selection activeCell="A13" sqref="A13"/>
    </sheetView>
  </sheetViews>
  <sheetFormatPr defaultRowHeight="13.2" x14ac:dyDescent="0.25"/>
  <cols>
    <col min="1" max="1" width="5.109375" customWidth="1"/>
  </cols>
  <sheetData>
    <row r="1" spans="1:9" ht="17.399999999999999" x14ac:dyDescent="0.3">
      <c r="A1" s="1" t="s">
        <v>301</v>
      </c>
    </row>
    <row r="2" spans="1:9" ht="9.75" customHeight="1" x14ac:dyDescent="0.25"/>
    <row r="3" spans="1:9" ht="13.8" x14ac:dyDescent="0.25">
      <c r="A3" s="8" t="s">
        <v>302</v>
      </c>
    </row>
    <row r="4" spans="1:9" s="2" customFormat="1" ht="9.75" customHeight="1" x14ac:dyDescent="0.25"/>
    <row r="5" spans="1:9" ht="21" x14ac:dyDescent="0.4">
      <c r="B5" s="12" t="s">
        <v>303</v>
      </c>
    </row>
    <row r="7" spans="1:9" s="2" customFormat="1" ht="17.399999999999999" x14ac:dyDescent="0.3">
      <c r="B7" s="18" t="s">
        <v>305</v>
      </c>
      <c r="C7" s="6"/>
      <c r="D7" s="6"/>
      <c r="E7" s="8" t="s">
        <v>10</v>
      </c>
    </row>
    <row r="8" spans="1:9" s="2" customFormat="1" ht="17.399999999999999" x14ac:dyDescent="0.3">
      <c r="B8" s="18" t="s">
        <v>304</v>
      </c>
      <c r="C8" s="3"/>
      <c r="D8" s="6"/>
      <c r="E8" s="8" t="s">
        <v>11</v>
      </c>
    </row>
    <row r="9" spans="1:9" s="2" customFormat="1" ht="17.399999999999999" x14ac:dyDescent="0.3">
      <c r="B9" s="18" t="s">
        <v>309</v>
      </c>
      <c r="C9" s="11"/>
      <c r="D9" s="5"/>
      <c r="E9" s="8" t="s">
        <v>308</v>
      </c>
    </row>
    <row r="10" spans="1:9" s="2" customFormat="1" ht="17.399999999999999" x14ac:dyDescent="0.3">
      <c r="B10" s="18" t="s">
        <v>306</v>
      </c>
      <c r="C10" s="11"/>
      <c r="D10" s="14"/>
      <c r="E10" s="15" t="s">
        <v>25</v>
      </c>
    </row>
    <row r="11" spans="1:9" s="2" customFormat="1" ht="17.399999999999999" x14ac:dyDescent="0.3">
      <c r="B11" s="18" t="s">
        <v>307</v>
      </c>
      <c r="C11" s="11"/>
      <c r="D11" s="14"/>
      <c r="E11" s="8" t="s">
        <v>55</v>
      </c>
    </row>
    <row r="12" spans="1:9" s="2" customFormat="1" ht="15" x14ac:dyDescent="0.25">
      <c r="I12" s="13" t="s">
        <v>16</v>
      </c>
    </row>
    <row r="13" spans="1:9" s="2" customFormat="1" ht="7.5" customHeight="1" x14ac:dyDescent="0.25"/>
    <row r="14" spans="1:9" s="2" customFormat="1" ht="15.6" x14ac:dyDescent="0.3">
      <c r="A14" s="4" t="s">
        <v>13</v>
      </c>
    </row>
    <row r="15" spans="1:9" s="2" customFormat="1" ht="15" x14ac:dyDescent="0.25">
      <c r="B15" s="8" t="s">
        <v>19</v>
      </c>
    </row>
    <row r="16" spans="1:9" s="2" customFormat="1" ht="15" x14ac:dyDescent="0.25">
      <c r="B16" s="8" t="s">
        <v>20</v>
      </c>
    </row>
    <row r="17" spans="1:13" s="2" customFormat="1" ht="15" x14ac:dyDescent="0.25">
      <c r="B17" s="8" t="s">
        <v>21</v>
      </c>
    </row>
    <row r="18" spans="1:13" s="2" customFormat="1" ht="15" x14ac:dyDescent="0.25">
      <c r="B18" s="8" t="s">
        <v>14</v>
      </c>
    </row>
    <row r="19" spans="1:13" s="2" customFormat="1" ht="9" customHeight="1" x14ac:dyDescent="0.25"/>
    <row r="20" spans="1:13" s="2" customFormat="1" ht="15.6" x14ac:dyDescent="0.3">
      <c r="A20" s="3" t="s">
        <v>15</v>
      </c>
    </row>
    <row r="21" spans="1:13" s="2" customFormat="1" ht="15" x14ac:dyDescent="0.25">
      <c r="B21" s="8" t="s">
        <v>22</v>
      </c>
    </row>
    <row r="22" spans="1:13" s="2" customFormat="1" ht="9" customHeight="1" x14ac:dyDescent="0.25"/>
    <row r="23" spans="1:13" s="2" customFormat="1" ht="15.6" x14ac:dyDescent="0.3">
      <c r="A23" s="5" t="s">
        <v>16</v>
      </c>
    </row>
    <row r="24" spans="1:13" s="2" customFormat="1" ht="15" x14ac:dyDescent="0.25">
      <c r="B24" s="10" t="s">
        <v>310</v>
      </c>
    </row>
    <row r="25" spans="1:13" s="2" customFormat="1" ht="15" x14ac:dyDescent="0.25">
      <c r="B25" s="8" t="s">
        <v>56</v>
      </c>
    </row>
    <row r="26" spans="1:13" s="2" customFormat="1" ht="15" x14ac:dyDescent="0.25">
      <c r="B26" s="10" t="s">
        <v>57</v>
      </c>
    </row>
    <row r="27" spans="1:13" s="2" customFormat="1" ht="15" x14ac:dyDescent="0.25">
      <c r="B27" s="19" t="s">
        <v>41</v>
      </c>
    </row>
    <row r="28" spans="1:13" s="2" customFormat="1" ht="9" customHeight="1" x14ac:dyDescent="0.25"/>
    <row r="29" spans="1:13" s="2" customFormat="1" ht="15.6" x14ac:dyDescent="0.3">
      <c r="A29" s="85"/>
      <c r="B29" s="86" t="s">
        <v>17</v>
      </c>
    </row>
    <row r="30" spans="1:13" s="2" customFormat="1" ht="15" x14ac:dyDescent="0.25">
      <c r="A30" s="85"/>
      <c r="B30" s="87" t="s">
        <v>48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s="2" customFormat="1" ht="15" x14ac:dyDescent="0.25">
      <c r="A31" s="85"/>
      <c r="B31" s="88"/>
      <c r="C31" s="16" t="s">
        <v>26</v>
      </c>
      <c r="D31" s="8"/>
      <c r="E31" s="8"/>
      <c r="F31" s="8" t="s">
        <v>18</v>
      </c>
      <c r="G31" s="8"/>
      <c r="H31" s="8"/>
      <c r="I31" s="8"/>
      <c r="J31" s="8"/>
      <c r="K31" s="8"/>
      <c r="L31" s="8"/>
      <c r="M31" s="8"/>
    </row>
    <row r="32" spans="1:13" s="2" customFormat="1" ht="15" x14ac:dyDescent="0.25">
      <c r="A32" s="85"/>
      <c r="B32" s="88"/>
      <c r="C32" s="16" t="s">
        <v>27</v>
      </c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s="2" customFormat="1" ht="9" customHeight="1" x14ac:dyDescent="0.25">
      <c r="A33" s="85"/>
      <c r="B33" s="85"/>
    </row>
    <row r="34" spans="1:13" s="2" customFormat="1" ht="15" x14ac:dyDescent="0.25">
      <c r="A34" s="85"/>
      <c r="B34" s="8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s="2" customFormat="1" ht="15" x14ac:dyDescent="0.25">
      <c r="A35" s="85"/>
      <c r="B35" s="88"/>
      <c r="C35" s="16" t="s">
        <v>35</v>
      </c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ht="13.8" x14ac:dyDescent="0.25">
      <c r="A36" s="89"/>
      <c r="B36" s="88"/>
      <c r="C36" s="16" t="s">
        <v>36</v>
      </c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s="2" customFormat="1" ht="9" customHeight="1" x14ac:dyDescent="0.25">
      <c r="A37" s="85"/>
      <c r="B37" s="85"/>
    </row>
    <row r="38" spans="1:13" s="2" customFormat="1" ht="15" x14ac:dyDescent="0.25">
      <c r="A38" s="85"/>
      <c r="B38" s="87" t="s">
        <v>49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s="2" customFormat="1" ht="15" x14ac:dyDescent="0.25">
      <c r="A39" s="85"/>
      <c r="B39" s="88"/>
      <c r="C39" s="16" t="s">
        <v>43</v>
      </c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s="2" customFormat="1" ht="15" x14ac:dyDescent="0.25">
      <c r="A40" s="85"/>
      <c r="B40" s="88"/>
      <c r="C40" s="16" t="s">
        <v>44</v>
      </c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s="2" customFormat="1" ht="9" customHeight="1" x14ac:dyDescent="0.25">
      <c r="A41" s="85"/>
      <c r="B41" s="85"/>
    </row>
    <row r="42" spans="1:13" s="2" customFormat="1" ht="15" x14ac:dyDescent="0.25">
      <c r="A42" s="85"/>
      <c r="B42" s="87" t="s">
        <v>50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s="2" customFormat="1" ht="15" x14ac:dyDescent="0.25">
      <c r="A43" s="85"/>
      <c r="B43" s="88"/>
      <c r="C43" s="16" t="s">
        <v>37</v>
      </c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s="2" customFormat="1" ht="15" x14ac:dyDescent="0.25">
      <c r="A44" s="85"/>
      <c r="B44" s="88"/>
      <c r="C44" s="16" t="s">
        <v>38</v>
      </c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s="2" customFormat="1" ht="15" x14ac:dyDescent="0.25">
      <c r="A45" s="85"/>
      <c r="B45" s="88"/>
      <c r="C45" s="16" t="s">
        <v>39</v>
      </c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s="2" customFormat="1" ht="9" customHeight="1" x14ac:dyDescent="0.25">
      <c r="A46" s="85"/>
      <c r="B46" s="85"/>
    </row>
    <row r="47" spans="1:13" ht="13.8" x14ac:dyDescent="0.25">
      <c r="A47" s="89"/>
      <c r="B47" s="87" t="s">
        <v>51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ht="13.8" x14ac:dyDescent="0.25">
      <c r="A48" s="89"/>
      <c r="B48" s="88"/>
      <c r="C48" s="16" t="s">
        <v>37</v>
      </c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3.8" x14ac:dyDescent="0.25">
      <c r="A49" s="89"/>
      <c r="B49" s="88"/>
      <c r="C49" s="16" t="s">
        <v>38</v>
      </c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ht="13.8" x14ac:dyDescent="0.25">
      <c r="A50" s="89"/>
      <c r="B50" s="88"/>
      <c r="C50" s="16" t="s">
        <v>40</v>
      </c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s="2" customFormat="1" ht="9" customHeight="1" x14ac:dyDescent="0.25">
      <c r="A51" s="85"/>
      <c r="B51" s="85"/>
    </row>
    <row r="52" spans="1:13" ht="13.8" x14ac:dyDescent="0.25">
      <c r="A52" s="89"/>
      <c r="B52" s="87" t="s">
        <v>52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ht="13.8" x14ac:dyDescent="0.25">
      <c r="A53" s="89"/>
      <c r="B53" s="88"/>
      <c r="C53" s="16" t="s">
        <v>37</v>
      </c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ht="13.8" x14ac:dyDescent="0.25">
      <c r="A54" s="89"/>
      <c r="B54" s="88"/>
      <c r="C54" s="16" t="s">
        <v>38</v>
      </c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13.8" x14ac:dyDescent="0.25">
      <c r="A55" s="89"/>
      <c r="B55" s="88"/>
      <c r="C55" s="16" t="s">
        <v>42</v>
      </c>
      <c r="D55" s="8"/>
      <c r="E55" s="8"/>
      <c r="F55" s="8"/>
      <c r="G55" s="8"/>
      <c r="H55" s="8"/>
      <c r="I55" s="8"/>
      <c r="J55" s="8"/>
      <c r="K55" s="8"/>
      <c r="L55" s="8"/>
      <c r="M55" s="8"/>
    </row>
  </sheetData>
  <pageMargins left="0.51" right="0.46" top="0.49" bottom="0.47" header="0.5" footer="0.47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workbookViewId="0">
      <selection activeCell="C10" sqref="C10"/>
    </sheetView>
  </sheetViews>
  <sheetFormatPr defaultRowHeight="13.2" x14ac:dyDescent="0.25"/>
  <cols>
    <col min="1" max="1" width="5.109375" customWidth="1"/>
  </cols>
  <sheetData>
    <row r="1" spans="1:9" ht="17.399999999999999" x14ac:dyDescent="0.3">
      <c r="A1" s="1" t="s">
        <v>8</v>
      </c>
    </row>
    <row r="2" spans="1:9" ht="9.75" customHeight="1" x14ac:dyDescent="0.25"/>
    <row r="3" spans="1:9" ht="13.8" x14ac:dyDescent="0.25">
      <c r="A3" s="8" t="s">
        <v>9</v>
      </c>
    </row>
    <row r="4" spans="1:9" s="2" customFormat="1" ht="9.75" customHeight="1" x14ac:dyDescent="0.25"/>
    <row r="5" spans="1:9" ht="21" x14ac:dyDescent="0.4">
      <c r="B5" s="12" t="s">
        <v>24</v>
      </c>
    </row>
    <row r="7" spans="1:9" s="2" customFormat="1" ht="17.399999999999999" x14ac:dyDescent="0.3">
      <c r="B7" s="18" t="s">
        <v>28</v>
      </c>
      <c r="C7" s="6"/>
      <c r="D7" s="6"/>
      <c r="E7" s="8" t="s">
        <v>10</v>
      </c>
    </row>
    <row r="8" spans="1:9" s="2" customFormat="1" ht="17.399999999999999" x14ac:dyDescent="0.3">
      <c r="B8" s="18" t="s">
        <v>29</v>
      </c>
      <c r="C8" s="3"/>
      <c r="D8" s="6"/>
      <c r="E8" s="8" t="s">
        <v>11</v>
      </c>
    </row>
    <row r="9" spans="1:9" s="2" customFormat="1" ht="17.399999999999999" x14ac:dyDescent="0.3">
      <c r="B9" s="18" t="s">
        <v>30</v>
      </c>
      <c r="C9" s="17"/>
      <c r="E9" s="8" t="s">
        <v>12</v>
      </c>
    </row>
    <row r="10" spans="1:9" s="2" customFormat="1" ht="17.399999999999999" x14ac:dyDescent="0.3">
      <c r="B10" s="18" t="s">
        <v>31</v>
      </c>
      <c r="C10" s="11"/>
      <c r="D10" s="5"/>
      <c r="E10" s="8" t="s">
        <v>45</v>
      </c>
    </row>
    <row r="11" spans="1:9" s="2" customFormat="1" ht="17.399999999999999" x14ac:dyDescent="0.3">
      <c r="B11" s="18" t="s">
        <v>32</v>
      </c>
      <c r="C11" s="11"/>
      <c r="D11" s="14"/>
      <c r="E11" s="15" t="s">
        <v>25</v>
      </c>
    </row>
    <row r="12" spans="1:9" s="2" customFormat="1" ht="17.399999999999999" x14ac:dyDescent="0.3">
      <c r="B12" s="18" t="s">
        <v>33</v>
      </c>
      <c r="C12" s="11"/>
      <c r="D12" s="14"/>
      <c r="E12" s="8" t="s">
        <v>55</v>
      </c>
    </row>
    <row r="13" spans="1:9" s="2" customFormat="1" ht="15" x14ac:dyDescent="0.25">
      <c r="I13" s="13" t="s">
        <v>16</v>
      </c>
    </row>
    <row r="14" spans="1:9" s="2" customFormat="1" ht="7.5" customHeight="1" x14ac:dyDescent="0.25"/>
    <row r="15" spans="1:9" s="2" customFormat="1" ht="15.6" x14ac:dyDescent="0.3">
      <c r="A15" s="4" t="s">
        <v>13</v>
      </c>
    </row>
    <row r="16" spans="1:9" s="2" customFormat="1" ht="15" x14ac:dyDescent="0.25">
      <c r="B16" s="8" t="s">
        <v>19</v>
      </c>
    </row>
    <row r="17" spans="1:13" s="2" customFormat="1" ht="15" x14ac:dyDescent="0.25">
      <c r="B17" s="8" t="s">
        <v>20</v>
      </c>
    </row>
    <row r="18" spans="1:13" s="2" customFormat="1" ht="15" x14ac:dyDescent="0.25">
      <c r="B18" s="8" t="s">
        <v>21</v>
      </c>
    </row>
    <row r="19" spans="1:13" s="2" customFormat="1" ht="15" x14ac:dyDescent="0.25">
      <c r="B19" s="8" t="s">
        <v>14</v>
      </c>
    </row>
    <row r="20" spans="1:13" s="2" customFormat="1" ht="9" customHeight="1" x14ac:dyDescent="0.25"/>
    <row r="21" spans="1:13" s="2" customFormat="1" ht="15.6" x14ac:dyDescent="0.3">
      <c r="A21" s="3" t="s">
        <v>15</v>
      </c>
    </row>
    <row r="22" spans="1:13" s="2" customFormat="1" ht="15" x14ac:dyDescent="0.25">
      <c r="B22" s="8" t="s">
        <v>22</v>
      </c>
    </row>
    <row r="23" spans="1:13" s="2" customFormat="1" ht="9" customHeight="1" x14ac:dyDescent="0.25"/>
    <row r="24" spans="1:13" s="2" customFormat="1" ht="15.6" x14ac:dyDescent="0.3">
      <c r="A24" s="5" t="s">
        <v>16</v>
      </c>
    </row>
    <row r="25" spans="1:13" s="2" customFormat="1" ht="15" x14ac:dyDescent="0.25">
      <c r="B25" s="9" t="s">
        <v>23</v>
      </c>
    </row>
    <row r="26" spans="1:13" s="2" customFormat="1" ht="15" x14ac:dyDescent="0.25">
      <c r="B26" s="10" t="s">
        <v>46</v>
      </c>
    </row>
    <row r="27" spans="1:13" s="2" customFormat="1" ht="15" x14ac:dyDescent="0.25">
      <c r="B27" s="8" t="s">
        <v>56</v>
      </c>
    </row>
    <row r="28" spans="1:13" s="2" customFormat="1" ht="15" x14ac:dyDescent="0.25">
      <c r="B28" s="10" t="s">
        <v>57</v>
      </c>
    </row>
    <row r="29" spans="1:13" s="2" customFormat="1" ht="15" x14ac:dyDescent="0.25">
      <c r="B29" s="19" t="s">
        <v>41</v>
      </c>
    </row>
    <row r="30" spans="1:13" s="2" customFormat="1" ht="9" customHeight="1" x14ac:dyDescent="0.25"/>
    <row r="31" spans="1:13" s="2" customFormat="1" ht="15.6" x14ac:dyDescent="0.3">
      <c r="B31" s="7" t="s">
        <v>17</v>
      </c>
    </row>
    <row r="32" spans="1:13" s="2" customFormat="1" ht="15" x14ac:dyDescent="0.25">
      <c r="B32" s="15" t="s">
        <v>48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2:13" s="2" customFormat="1" ht="15" x14ac:dyDescent="0.25">
      <c r="B33" s="8"/>
      <c r="C33" s="16" t="s">
        <v>26</v>
      </c>
      <c r="D33" s="8"/>
      <c r="E33" s="8"/>
      <c r="F33" s="8" t="s">
        <v>18</v>
      </c>
      <c r="G33" s="8"/>
      <c r="H33" s="8"/>
      <c r="I33" s="8"/>
      <c r="J33" s="8"/>
      <c r="K33" s="8"/>
      <c r="L33" s="8"/>
      <c r="M33" s="8"/>
    </row>
    <row r="34" spans="2:13" s="2" customFormat="1" ht="15" x14ac:dyDescent="0.25">
      <c r="B34" s="8"/>
      <c r="C34" s="16" t="s">
        <v>27</v>
      </c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2:13" s="2" customFormat="1" ht="9" customHeight="1" x14ac:dyDescent="0.25"/>
    <row r="36" spans="2:13" s="2" customFormat="1" ht="15" x14ac:dyDescent="0.25">
      <c r="B36" s="8" t="s">
        <v>47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2:13" s="2" customFormat="1" ht="15" x14ac:dyDescent="0.25">
      <c r="B37" s="8"/>
      <c r="C37" s="16" t="s">
        <v>35</v>
      </c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2:13" ht="13.8" x14ac:dyDescent="0.25">
      <c r="B38" s="8"/>
      <c r="C38" s="16" t="s">
        <v>36</v>
      </c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 s="2" customFormat="1" ht="9" customHeight="1" x14ac:dyDescent="0.25"/>
    <row r="40" spans="2:13" s="2" customFormat="1" ht="15" x14ac:dyDescent="0.25">
      <c r="B40" s="15" t="s">
        <v>49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2:13" s="2" customFormat="1" ht="15" x14ac:dyDescent="0.25">
      <c r="B41" s="8"/>
      <c r="C41" s="16" t="s">
        <v>43</v>
      </c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2:13" s="2" customFormat="1" ht="15" x14ac:dyDescent="0.25">
      <c r="B42" s="8"/>
      <c r="C42" s="16" t="s">
        <v>44</v>
      </c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2:13" s="2" customFormat="1" ht="9" customHeight="1" x14ac:dyDescent="0.25"/>
    <row r="44" spans="2:13" s="2" customFormat="1" ht="15" x14ac:dyDescent="0.25">
      <c r="B44" s="15" t="s">
        <v>50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2:13" s="2" customFormat="1" ht="15" x14ac:dyDescent="0.25">
      <c r="B45" s="8"/>
      <c r="C45" s="16" t="s">
        <v>37</v>
      </c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2:13" s="2" customFormat="1" ht="15" x14ac:dyDescent="0.25">
      <c r="B46" s="8"/>
      <c r="C46" s="16" t="s">
        <v>38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3" s="2" customFormat="1" ht="15" x14ac:dyDescent="0.25">
      <c r="B47" s="8"/>
      <c r="C47" s="16" t="s">
        <v>39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3" s="2" customFormat="1" ht="9" customHeight="1" x14ac:dyDescent="0.25"/>
    <row r="49" spans="2:13" ht="13.8" x14ac:dyDescent="0.25">
      <c r="B49" s="15" t="s">
        <v>51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2:13" ht="13.8" x14ac:dyDescent="0.25">
      <c r="B50" s="8"/>
      <c r="C50" s="16" t="s">
        <v>37</v>
      </c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 ht="13.8" x14ac:dyDescent="0.25">
      <c r="B51" s="8"/>
      <c r="C51" s="16" t="s">
        <v>38</v>
      </c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2:13" ht="13.8" x14ac:dyDescent="0.25">
      <c r="B52" s="8"/>
      <c r="C52" s="16" t="s">
        <v>40</v>
      </c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3" s="2" customFormat="1" ht="9" customHeight="1" x14ac:dyDescent="0.25"/>
    <row r="54" spans="2:13" ht="13.8" x14ac:dyDescent="0.25">
      <c r="B54" s="15" t="s">
        <v>52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2:13" ht="13.8" x14ac:dyDescent="0.25">
      <c r="B55" s="8"/>
      <c r="C55" s="16" t="s">
        <v>37</v>
      </c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2:13" ht="13.8" x14ac:dyDescent="0.25">
      <c r="B56" s="8"/>
      <c r="C56" s="16" t="s">
        <v>38</v>
      </c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 ht="13.8" x14ac:dyDescent="0.25">
      <c r="B57" s="8"/>
      <c r="C57" s="16" t="s">
        <v>42</v>
      </c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phoneticPr fontId="1" type="noConversion"/>
  <pageMargins left="0.51" right="0.46" top="0.49" bottom="0.47" header="0.5" footer="0.47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63E3D-5688-480E-BE70-196963D753B3}">
  <sheetPr codeName="Sheet1">
    <pageSetUpPr autoPageBreaks="0"/>
  </sheetPr>
  <dimension ref="A1:E25"/>
  <sheetViews>
    <sheetView workbookViewId="0">
      <selection activeCell="F36" sqref="F36"/>
    </sheetView>
  </sheetViews>
  <sheetFormatPr defaultRowHeight="13.2" x14ac:dyDescent="0.25"/>
  <cols>
    <col min="1" max="1" width="9.109375" style="51" customWidth="1"/>
    <col min="2" max="3" width="13.88671875" customWidth="1"/>
    <col min="4" max="5" width="13.33203125" customWidth="1"/>
  </cols>
  <sheetData>
    <row r="1" spans="1:5" s="50" customFormat="1" ht="17.399999999999999" x14ac:dyDescent="0.3">
      <c r="A1" s="1" t="s">
        <v>172</v>
      </c>
      <c r="B1" s="49"/>
      <c r="C1" s="49"/>
    </row>
    <row r="2" spans="1:5" ht="15.6" customHeight="1" x14ac:dyDescent="0.25">
      <c r="A2" s="34"/>
      <c r="B2" s="49"/>
      <c r="C2" s="49"/>
    </row>
    <row r="3" spans="1:5" s="55" customFormat="1" ht="25.5" customHeight="1" thickBot="1" x14ac:dyDescent="0.3">
      <c r="A3" s="52" t="s">
        <v>173</v>
      </c>
      <c r="B3" s="53" t="s">
        <v>175</v>
      </c>
      <c r="C3" s="54" t="s">
        <v>173</v>
      </c>
      <c r="D3" s="53" t="s">
        <v>176</v>
      </c>
      <c r="E3" s="54" t="s">
        <v>177</v>
      </c>
    </row>
    <row r="4" spans="1:5" s="57" customFormat="1" x14ac:dyDescent="0.25">
      <c r="A4" s="56" t="s">
        <v>181</v>
      </c>
      <c r="B4" s="57" t="s">
        <v>182</v>
      </c>
      <c r="C4" s="57" t="s">
        <v>183</v>
      </c>
      <c r="D4" s="57" t="s">
        <v>182</v>
      </c>
      <c r="E4" s="57" t="s">
        <v>183</v>
      </c>
    </row>
    <row r="5" spans="1:5" s="58" customFormat="1" x14ac:dyDescent="0.25">
      <c r="A5" s="56" t="s">
        <v>185</v>
      </c>
      <c r="B5" s="57" t="s">
        <v>186</v>
      </c>
      <c r="C5" s="57" t="s">
        <v>186</v>
      </c>
      <c r="D5" s="22" t="s">
        <v>187</v>
      </c>
      <c r="E5" s="22" t="s">
        <v>188</v>
      </c>
    </row>
    <row r="6" spans="1:5" x14ac:dyDescent="0.25">
      <c r="A6" s="56" t="s">
        <v>190</v>
      </c>
      <c r="B6" t="s">
        <v>191</v>
      </c>
      <c r="C6" t="s">
        <v>192</v>
      </c>
      <c r="D6" t="s">
        <v>191</v>
      </c>
      <c r="E6" t="s">
        <v>192</v>
      </c>
    </row>
    <row r="7" spans="1:5" x14ac:dyDescent="0.25">
      <c r="A7" s="34" t="s">
        <v>194</v>
      </c>
      <c r="B7" s="22" t="s">
        <v>187</v>
      </c>
      <c r="C7" s="22" t="s">
        <v>188</v>
      </c>
      <c r="D7" s="22" t="s">
        <v>195</v>
      </c>
      <c r="E7" s="22" t="s">
        <v>196</v>
      </c>
    </row>
    <row r="8" spans="1:5" x14ac:dyDescent="0.25">
      <c r="A8" s="34" t="s">
        <v>197</v>
      </c>
      <c r="B8" s="22" t="s">
        <v>198</v>
      </c>
      <c r="C8" s="22" t="s">
        <v>199</v>
      </c>
      <c r="D8" s="22" t="s">
        <v>200</v>
      </c>
      <c r="E8" s="22" t="s">
        <v>201</v>
      </c>
    </row>
    <row r="9" spans="1:5" x14ac:dyDescent="0.25">
      <c r="A9" s="34" t="s">
        <v>202</v>
      </c>
      <c r="B9" s="22" t="s">
        <v>198</v>
      </c>
      <c r="C9" s="22" t="s">
        <v>199</v>
      </c>
      <c r="D9" s="22" t="s">
        <v>203</v>
      </c>
      <c r="E9" s="22" t="s">
        <v>204</v>
      </c>
    </row>
    <row r="10" spans="1:5" x14ac:dyDescent="0.25">
      <c r="A10" s="34" t="s">
        <v>206</v>
      </c>
      <c r="B10" s="22" t="s">
        <v>207</v>
      </c>
      <c r="C10" s="22" t="s">
        <v>208</v>
      </c>
      <c r="D10" s="57" t="s">
        <v>186</v>
      </c>
      <c r="E10" s="57" t="s">
        <v>186</v>
      </c>
    </row>
    <row r="11" spans="1:5" x14ac:dyDescent="0.25">
      <c r="A11" s="34" t="s">
        <v>211</v>
      </c>
      <c r="B11" s="22" t="s">
        <v>212</v>
      </c>
      <c r="C11" s="22" t="s">
        <v>213</v>
      </c>
      <c r="D11" s="22" t="s">
        <v>198</v>
      </c>
      <c r="E11" s="22" t="s">
        <v>199</v>
      </c>
    </row>
    <row r="12" spans="1:5" x14ac:dyDescent="0.25">
      <c r="A12" s="34" t="s">
        <v>174</v>
      </c>
      <c r="B12" s="22" t="s">
        <v>215</v>
      </c>
      <c r="C12" s="22" t="s">
        <v>216</v>
      </c>
      <c r="D12" s="22" t="s">
        <v>217</v>
      </c>
      <c r="E12" s="22" t="s">
        <v>218</v>
      </c>
    </row>
    <row r="13" spans="1:5" x14ac:dyDescent="0.25">
      <c r="A13" s="34" t="s">
        <v>219</v>
      </c>
      <c r="B13" s="22" t="s">
        <v>195</v>
      </c>
      <c r="C13" s="22" t="s">
        <v>196</v>
      </c>
      <c r="D13" s="22" t="s">
        <v>207</v>
      </c>
      <c r="E13" s="22" t="s">
        <v>208</v>
      </c>
    </row>
    <row r="14" spans="1:5" x14ac:dyDescent="0.25">
      <c r="A14" s="34" t="s">
        <v>179</v>
      </c>
      <c r="B14" s="22" t="s">
        <v>200</v>
      </c>
      <c r="C14" s="22" t="s">
        <v>201</v>
      </c>
      <c r="D14" s="22" t="s">
        <v>212</v>
      </c>
      <c r="E14" s="22" t="s">
        <v>213</v>
      </c>
    </row>
    <row r="15" spans="1:5" x14ac:dyDescent="0.25">
      <c r="A15" s="34" t="s">
        <v>220</v>
      </c>
      <c r="B15" s="22" t="s">
        <v>203</v>
      </c>
      <c r="C15" s="22" t="s">
        <v>204</v>
      </c>
      <c r="D15" s="22" t="s">
        <v>221</v>
      </c>
      <c r="E15" s="22" t="s">
        <v>222</v>
      </c>
    </row>
    <row r="16" spans="1:5" x14ac:dyDescent="0.25">
      <c r="A16" s="59" t="s">
        <v>223</v>
      </c>
      <c r="B16" s="22" t="s">
        <v>217</v>
      </c>
      <c r="C16" s="22" t="s">
        <v>218</v>
      </c>
      <c r="D16" s="22" t="s">
        <v>215</v>
      </c>
      <c r="E16" s="22" t="s">
        <v>216</v>
      </c>
    </row>
    <row r="17" spans="1:5" x14ac:dyDescent="0.25">
      <c r="A17" s="59" t="s">
        <v>224</v>
      </c>
      <c r="B17" s="22" t="s">
        <v>217</v>
      </c>
      <c r="C17" s="22" t="s">
        <v>218</v>
      </c>
      <c r="D17" s="22" t="s">
        <v>225</v>
      </c>
      <c r="E17" s="22" t="s">
        <v>226</v>
      </c>
    </row>
    <row r="18" spans="1:5" x14ac:dyDescent="0.25">
      <c r="A18" s="59" t="s">
        <v>228</v>
      </c>
      <c r="B18" s="22" t="s">
        <v>217</v>
      </c>
      <c r="C18" s="22" t="s">
        <v>218</v>
      </c>
      <c r="D18" s="22"/>
      <c r="E18" s="22"/>
    </row>
    <row r="19" spans="1:5" x14ac:dyDescent="0.25">
      <c r="A19" s="59" t="s">
        <v>229</v>
      </c>
      <c r="B19" s="22" t="s">
        <v>217</v>
      </c>
      <c r="C19" s="22" t="s">
        <v>218</v>
      </c>
      <c r="D19" s="22"/>
      <c r="E19" s="22"/>
    </row>
    <row r="20" spans="1:5" x14ac:dyDescent="0.25">
      <c r="A20" s="59" t="s">
        <v>232</v>
      </c>
      <c r="B20" s="22" t="s">
        <v>217</v>
      </c>
      <c r="C20" s="22" t="s">
        <v>218</v>
      </c>
      <c r="D20" s="22"/>
      <c r="E20" s="22"/>
    </row>
    <row r="21" spans="1:5" x14ac:dyDescent="0.25">
      <c r="A21" s="59" t="s">
        <v>234</v>
      </c>
      <c r="B21" s="22" t="s">
        <v>217</v>
      </c>
      <c r="C21" s="22" t="s">
        <v>218</v>
      </c>
      <c r="D21" s="22"/>
      <c r="E21" s="22"/>
    </row>
    <row r="22" spans="1:5" x14ac:dyDescent="0.25">
      <c r="A22" s="59" t="s">
        <v>235</v>
      </c>
      <c r="B22" s="22" t="s">
        <v>217</v>
      </c>
      <c r="C22" s="22" t="s">
        <v>218</v>
      </c>
      <c r="D22" s="22"/>
      <c r="E22" s="22"/>
    </row>
    <row r="23" spans="1:5" x14ac:dyDescent="0.25">
      <c r="A23" s="59" t="s">
        <v>236</v>
      </c>
      <c r="B23" s="22" t="s">
        <v>217</v>
      </c>
      <c r="C23" s="22" t="s">
        <v>218</v>
      </c>
      <c r="D23" s="22"/>
      <c r="E23" s="22"/>
    </row>
    <row r="24" spans="1:5" x14ac:dyDescent="0.25">
      <c r="A24" s="59" t="s">
        <v>238</v>
      </c>
      <c r="B24" s="22" t="s">
        <v>217</v>
      </c>
      <c r="C24" s="22" t="s">
        <v>218</v>
      </c>
      <c r="D24" s="22"/>
      <c r="E24" s="22"/>
    </row>
    <row r="25" spans="1:5" x14ac:dyDescent="0.25">
      <c r="A25" s="59" t="s">
        <v>240</v>
      </c>
      <c r="B25" s="22" t="s">
        <v>217</v>
      </c>
      <c r="C25" s="22" t="s">
        <v>218</v>
      </c>
      <c r="D25" s="22"/>
      <c r="E25" s="22"/>
    </row>
  </sheetData>
  <autoFilter ref="A3:C102" xr:uid="{00000000-0009-0000-0000-000008000000}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topLeftCell="A4" workbookViewId="0">
      <selection activeCell="L29" sqref="L29"/>
    </sheetView>
  </sheetViews>
  <sheetFormatPr defaultRowHeight="13.2" x14ac:dyDescent="0.25"/>
  <cols>
    <col min="1" max="1" width="11.6640625" customWidth="1"/>
    <col min="2" max="2" width="12.6640625" customWidth="1"/>
    <col min="3" max="3" width="12.88671875" customWidth="1"/>
    <col min="4" max="4" width="14.33203125" style="21" customWidth="1"/>
    <col min="5" max="5" width="12.6640625" customWidth="1"/>
    <col min="6" max="6" width="16.6640625" style="21" customWidth="1"/>
    <col min="7" max="7" width="12.6640625" customWidth="1"/>
    <col min="8" max="8" width="15.88671875" style="21" customWidth="1"/>
    <col min="9" max="9" width="12.6640625" customWidth="1"/>
  </cols>
  <sheetData>
    <row r="1" spans="1:9" x14ac:dyDescent="0.25">
      <c r="A1" s="20" t="s">
        <v>58</v>
      </c>
    </row>
    <row r="2" spans="1:9" x14ac:dyDescent="0.25">
      <c r="A2" s="22" t="s">
        <v>59</v>
      </c>
    </row>
    <row r="3" spans="1:9" x14ac:dyDescent="0.25">
      <c r="A3" s="22" t="s">
        <v>60</v>
      </c>
    </row>
    <row r="4" spans="1:9" x14ac:dyDescent="0.25">
      <c r="A4" s="22"/>
    </row>
    <row r="5" spans="1:9" x14ac:dyDescent="0.25">
      <c r="A5" s="22" t="s">
        <v>61</v>
      </c>
    </row>
    <row r="6" spans="1:9" x14ac:dyDescent="0.25">
      <c r="A6" s="20"/>
    </row>
    <row r="7" spans="1:9" x14ac:dyDescent="0.25">
      <c r="A7" s="23"/>
      <c r="B7" s="24"/>
      <c r="C7" s="24"/>
      <c r="D7" s="25" t="s">
        <v>62</v>
      </c>
      <c r="E7" s="26"/>
      <c r="F7" s="25" t="s">
        <v>63</v>
      </c>
      <c r="G7" s="26"/>
      <c r="H7" s="25" t="s">
        <v>64</v>
      </c>
      <c r="I7" s="27"/>
    </row>
    <row r="8" spans="1:9" s="20" customFormat="1" x14ac:dyDescent="0.25">
      <c r="A8" s="28" t="str">
        <f>COUNTA(A11:A43) &amp; " countries"</f>
        <v>12 countries</v>
      </c>
      <c r="B8" s="29"/>
      <c r="C8" s="29" t="str">
        <f>COUNTA(C11:C43) &amp; " members"</f>
        <v>26 members</v>
      </c>
      <c r="D8" s="30" t="str">
        <f>COUNTA(D11:D43) &amp; " seedlots"</f>
        <v>6 seedlots</v>
      </c>
      <c r="E8" s="29" t="str">
        <f>COUNTA(E11:E43) &amp; " trials"</f>
        <v>21 trials</v>
      </c>
      <c r="F8" s="30" t="str">
        <f>COUNTA(F11:F43) &amp; " seedlots"</f>
        <v>6 seedlots</v>
      </c>
      <c r="G8" s="29" t="str">
        <f>COUNTA(G11:G43) &amp; " trials"</f>
        <v>23 trials</v>
      </c>
      <c r="H8" s="30" t="str">
        <f>COUNTA(H11:H43) &amp; " seedlots"</f>
        <v>6 seedlots</v>
      </c>
      <c r="I8" s="31" t="str">
        <f>COUNTA(I11:I43) &amp; " trials"</f>
        <v>25 trials</v>
      </c>
    </row>
    <row r="9" spans="1:9" x14ac:dyDescent="0.25">
      <c r="B9" s="32"/>
      <c r="C9" s="32"/>
      <c r="D9" s="33"/>
      <c r="E9" s="34"/>
      <c r="F9" s="33"/>
      <c r="G9" s="34"/>
      <c r="H9" s="33"/>
      <c r="I9" s="35"/>
    </row>
    <row r="10" spans="1:9" s="20" customFormat="1" ht="22.5" customHeight="1" x14ac:dyDescent="0.25">
      <c r="A10" s="20" t="s">
        <v>0</v>
      </c>
      <c r="B10" s="20" t="s">
        <v>65</v>
      </c>
      <c r="C10" s="20" t="s">
        <v>66</v>
      </c>
      <c r="D10" s="33" t="s">
        <v>67</v>
      </c>
      <c r="E10" s="20" t="s">
        <v>68</v>
      </c>
      <c r="F10" s="33" t="s">
        <v>67</v>
      </c>
      <c r="G10" s="20" t="s">
        <v>68</v>
      </c>
      <c r="H10" s="33" t="s">
        <v>67</v>
      </c>
      <c r="I10" s="36" t="s">
        <v>68</v>
      </c>
    </row>
    <row r="11" spans="1:9" ht="12.75" customHeight="1" x14ac:dyDescent="0.25">
      <c r="A11" s="23" t="s">
        <v>6</v>
      </c>
      <c r="B11" s="37" t="s">
        <v>69</v>
      </c>
      <c r="C11" s="37" t="s">
        <v>69</v>
      </c>
      <c r="D11" s="38" t="s">
        <v>70</v>
      </c>
      <c r="E11" s="37" t="s">
        <v>70</v>
      </c>
      <c r="F11" s="38" t="s">
        <v>71</v>
      </c>
      <c r="G11" s="37" t="s">
        <v>71</v>
      </c>
      <c r="H11" s="38" t="s">
        <v>72</v>
      </c>
      <c r="I11" s="39" t="s">
        <v>72</v>
      </c>
    </row>
    <row r="12" spans="1:9" ht="12.75" customHeight="1" x14ac:dyDescent="0.25">
      <c r="A12" s="40"/>
      <c r="C12" t="s">
        <v>73</v>
      </c>
      <c r="D12" s="41"/>
      <c r="E12" t="s">
        <v>74</v>
      </c>
      <c r="F12" s="41"/>
      <c r="G12" t="s">
        <v>75</v>
      </c>
      <c r="H12" s="41"/>
      <c r="I12" s="42" t="s">
        <v>76</v>
      </c>
    </row>
    <row r="13" spans="1:9" ht="12.75" customHeight="1" x14ac:dyDescent="0.25">
      <c r="A13" s="43"/>
      <c r="B13" s="44"/>
      <c r="C13" s="44"/>
      <c r="D13" s="45"/>
      <c r="E13" s="44"/>
      <c r="F13" s="45"/>
      <c r="G13" s="44"/>
      <c r="H13" s="45"/>
      <c r="I13" s="46"/>
    </row>
    <row r="14" spans="1:9" ht="12.75" customHeight="1" x14ac:dyDescent="0.25">
      <c r="A14" s="23" t="s">
        <v>1</v>
      </c>
      <c r="B14" s="37" t="s">
        <v>77</v>
      </c>
      <c r="C14" s="37" t="s">
        <v>77</v>
      </c>
      <c r="D14" s="38" t="s">
        <v>78</v>
      </c>
      <c r="E14" s="37" t="s">
        <v>78</v>
      </c>
      <c r="F14" s="38" t="s">
        <v>79</v>
      </c>
      <c r="G14" s="37" t="s">
        <v>79</v>
      </c>
      <c r="H14" s="38" t="s">
        <v>80</v>
      </c>
      <c r="I14" s="39" t="s">
        <v>80</v>
      </c>
    </row>
    <row r="15" spans="1:9" ht="12.75" customHeight="1" x14ac:dyDescent="0.25">
      <c r="A15" s="40"/>
      <c r="C15" t="s">
        <v>81</v>
      </c>
      <c r="D15" s="41"/>
      <c r="E15" t="s">
        <v>82</v>
      </c>
      <c r="F15" s="41"/>
      <c r="G15" t="s">
        <v>83</v>
      </c>
      <c r="H15" s="41"/>
      <c r="I15" s="42" t="s">
        <v>84</v>
      </c>
    </row>
    <row r="16" spans="1:9" ht="12.75" customHeight="1" x14ac:dyDescent="0.25">
      <c r="A16" s="40"/>
      <c r="C16" t="s">
        <v>85</v>
      </c>
      <c r="D16" s="41"/>
      <c r="E16" t="s">
        <v>86</v>
      </c>
      <c r="F16" s="41"/>
      <c r="G16" t="s">
        <v>87</v>
      </c>
      <c r="H16" s="41"/>
      <c r="I16" s="42" t="s">
        <v>88</v>
      </c>
    </row>
    <row r="17" spans="1:9" ht="12.75" customHeight="1" x14ac:dyDescent="0.25">
      <c r="A17" s="40"/>
      <c r="C17" t="s">
        <v>89</v>
      </c>
      <c r="D17" s="41"/>
      <c r="E17" t="s">
        <v>90</v>
      </c>
      <c r="F17" s="41"/>
      <c r="G17" t="s">
        <v>91</v>
      </c>
      <c r="H17" s="41"/>
      <c r="I17" s="42" t="s">
        <v>92</v>
      </c>
    </row>
    <row r="18" spans="1:9" ht="12.75" customHeight="1" x14ac:dyDescent="0.25">
      <c r="A18" s="40" t="s">
        <v>53</v>
      </c>
      <c r="C18" s="22" t="s">
        <v>93</v>
      </c>
      <c r="D18" s="41"/>
      <c r="E18" t="s">
        <v>94</v>
      </c>
      <c r="F18" s="41"/>
      <c r="G18" t="s">
        <v>95</v>
      </c>
      <c r="H18" s="41"/>
      <c r="I18" s="42" t="s">
        <v>96</v>
      </c>
    </row>
    <row r="19" spans="1:9" ht="12.75" customHeight="1" x14ac:dyDescent="0.25">
      <c r="A19" s="40"/>
      <c r="C19" t="s">
        <v>97</v>
      </c>
      <c r="D19" s="41"/>
      <c r="E19" t="s">
        <v>98</v>
      </c>
      <c r="F19" s="41"/>
      <c r="G19" t="s">
        <v>99</v>
      </c>
      <c r="H19" s="41"/>
      <c r="I19" s="42" t="s">
        <v>100</v>
      </c>
    </row>
    <row r="20" spans="1:9" ht="12.75" customHeight="1" x14ac:dyDescent="0.25">
      <c r="A20" s="43"/>
      <c r="B20" s="44"/>
      <c r="C20" s="44"/>
      <c r="D20" s="45"/>
      <c r="E20" s="44"/>
      <c r="F20" s="45"/>
      <c r="G20" s="44"/>
      <c r="H20" s="45"/>
      <c r="I20" s="46"/>
    </row>
    <row r="21" spans="1:9" ht="12.75" customHeight="1" x14ac:dyDescent="0.25">
      <c r="A21" s="23" t="s">
        <v>5</v>
      </c>
      <c r="B21" s="37" t="s">
        <v>101</v>
      </c>
      <c r="C21" s="37" t="s">
        <v>101</v>
      </c>
      <c r="D21" s="38"/>
      <c r="E21" s="37"/>
      <c r="F21" s="38" t="s">
        <v>102</v>
      </c>
      <c r="G21" t="s">
        <v>103</v>
      </c>
      <c r="H21" s="38" t="s">
        <v>104</v>
      </c>
      <c r="I21" s="39" t="s">
        <v>104</v>
      </c>
    </row>
    <row r="22" spans="1:9" ht="12.75" customHeight="1" x14ac:dyDescent="0.25">
      <c r="A22" s="40"/>
      <c r="C22" t="s">
        <v>105</v>
      </c>
      <c r="D22" s="41"/>
      <c r="F22" s="41"/>
      <c r="G22" t="s">
        <v>106</v>
      </c>
      <c r="H22" s="41"/>
      <c r="I22" s="42" t="s">
        <v>107</v>
      </c>
    </row>
    <row r="23" spans="1:9" ht="12.75" customHeight="1" x14ac:dyDescent="0.25">
      <c r="A23" s="43"/>
      <c r="B23" s="44"/>
      <c r="C23" s="44"/>
      <c r="D23" s="45"/>
      <c r="E23" s="44"/>
      <c r="F23" s="45"/>
      <c r="G23" s="44"/>
      <c r="H23" s="45"/>
      <c r="I23" s="46"/>
    </row>
    <row r="24" spans="1:9" ht="12.75" customHeight="1" x14ac:dyDescent="0.25">
      <c r="A24" s="23" t="s">
        <v>3</v>
      </c>
      <c r="B24" s="37" t="s">
        <v>108</v>
      </c>
      <c r="C24" s="37" t="s">
        <v>108</v>
      </c>
      <c r="D24" s="38" t="s">
        <v>109</v>
      </c>
      <c r="E24" s="37" t="s">
        <v>109</v>
      </c>
      <c r="F24" s="38" t="s">
        <v>110</v>
      </c>
      <c r="G24" s="37" t="s">
        <v>110</v>
      </c>
      <c r="H24" s="38" t="s">
        <v>111</v>
      </c>
      <c r="I24" s="39" t="s">
        <v>111</v>
      </c>
    </row>
    <row r="25" spans="1:9" ht="12.75" customHeight="1" x14ac:dyDescent="0.25">
      <c r="A25" s="43"/>
      <c r="B25" s="44"/>
      <c r="C25" s="44"/>
      <c r="D25" s="45"/>
      <c r="E25" s="44"/>
      <c r="F25" s="45"/>
      <c r="G25" s="44"/>
      <c r="H25" s="45"/>
      <c r="I25" s="46"/>
    </row>
    <row r="26" spans="1:9" ht="12.75" customHeight="1" x14ac:dyDescent="0.25">
      <c r="A26" s="23" t="s">
        <v>2</v>
      </c>
      <c r="B26" s="37" t="s">
        <v>112</v>
      </c>
      <c r="C26" s="37" t="s">
        <v>112</v>
      </c>
      <c r="D26" s="38" t="s">
        <v>113</v>
      </c>
      <c r="E26" s="37" t="s">
        <v>113</v>
      </c>
      <c r="F26" s="38"/>
      <c r="G26" s="37"/>
      <c r="H26" s="38"/>
      <c r="I26" s="39"/>
    </row>
    <row r="27" spans="1:9" ht="12.75" customHeight="1" x14ac:dyDescent="0.25">
      <c r="A27" s="43"/>
      <c r="B27" s="44"/>
      <c r="C27" s="44"/>
      <c r="D27" s="45"/>
      <c r="E27" s="44"/>
      <c r="F27" s="45"/>
      <c r="G27" s="44"/>
      <c r="H27" s="45"/>
      <c r="I27" s="46"/>
    </row>
    <row r="28" spans="1:9" ht="12.75" customHeight="1" x14ac:dyDescent="0.25">
      <c r="A28" s="23" t="s">
        <v>114</v>
      </c>
      <c r="B28" s="37" t="s">
        <v>115</v>
      </c>
      <c r="C28" s="37" t="s">
        <v>115</v>
      </c>
      <c r="D28" s="38" t="s">
        <v>116</v>
      </c>
      <c r="E28" s="37" t="s">
        <v>116</v>
      </c>
      <c r="F28" s="38" t="s">
        <v>117</v>
      </c>
      <c r="G28" s="37" t="s">
        <v>117</v>
      </c>
      <c r="H28" s="38" t="s">
        <v>118</v>
      </c>
      <c r="I28" s="39" t="s">
        <v>118</v>
      </c>
    </row>
    <row r="29" spans="1:9" ht="12.75" customHeight="1" x14ac:dyDescent="0.25">
      <c r="A29" s="40"/>
      <c r="C29" t="s">
        <v>119</v>
      </c>
      <c r="D29" s="41"/>
      <c r="E29" t="s">
        <v>120</v>
      </c>
      <c r="F29" s="41"/>
      <c r="G29" t="s">
        <v>121</v>
      </c>
      <c r="H29" s="41"/>
      <c r="I29" s="42" t="s">
        <v>122</v>
      </c>
    </row>
    <row r="30" spans="1:9" ht="12.75" customHeight="1" x14ac:dyDescent="0.25">
      <c r="A30" s="40"/>
      <c r="C30" t="s">
        <v>123</v>
      </c>
      <c r="D30" s="41"/>
      <c r="E30" t="s">
        <v>124</v>
      </c>
      <c r="F30" s="41"/>
      <c r="G30" t="s">
        <v>125</v>
      </c>
      <c r="H30" s="41"/>
      <c r="I30" s="42" t="s">
        <v>126</v>
      </c>
    </row>
    <row r="31" spans="1:9" ht="12.75" customHeight="1" x14ac:dyDescent="0.25">
      <c r="A31" s="40"/>
      <c r="C31" t="s">
        <v>127</v>
      </c>
      <c r="D31" s="41"/>
      <c r="E31" t="s">
        <v>128</v>
      </c>
      <c r="F31" s="41"/>
      <c r="G31" t="s">
        <v>129</v>
      </c>
      <c r="H31" s="41"/>
      <c r="I31" s="42" t="s">
        <v>130</v>
      </c>
    </row>
    <row r="32" spans="1:9" ht="12.75" customHeight="1" x14ac:dyDescent="0.25">
      <c r="A32" s="40"/>
      <c r="C32" t="s">
        <v>131</v>
      </c>
      <c r="D32" s="41"/>
      <c r="E32" t="s">
        <v>132</v>
      </c>
      <c r="F32" s="41"/>
      <c r="G32" t="s">
        <v>133</v>
      </c>
      <c r="H32" s="41"/>
      <c r="I32" s="42" t="s">
        <v>134</v>
      </c>
    </row>
    <row r="33" spans="1:9" ht="12.75" customHeight="1" x14ac:dyDescent="0.25">
      <c r="A33" s="40"/>
      <c r="C33" t="s">
        <v>135</v>
      </c>
      <c r="D33" s="41"/>
      <c r="E33" t="s">
        <v>136</v>
      </c>
      <c r="F33" s="41"/>
      <c r="G33" t="s">
        <v>137</v>
      </c>
      <c r="H33" s="41"/>
      <c r="I33" s="42" t="s">
        <v>138</v>
      </c>
    </row>
    <row r="34" spans="1:9" ht="12.75" customHeight="1" x14ac:dyDescent="0.25">
      <c r="A34" s="40"/>
      <c r="C34" t="s">
        <v>139</v>
      </c>
      <c r="D34" s="41"/>
      <c r="E34" t="s">
        <v>140</v>
      </c>
      <c r="F34" s="41"/>
      <c r="G34" t="s">
        <v>141</v>
      </c>
      <c r="H34" s="41"/>
      <c r="I34" s="42" t="s">
        <v>142</v>
      </c>
    </row>
    <row r="35" spans="1:9" ht="12.75" customHeight="1" x14ac:dyDescent="0.25">
      <c r="A35" s="40" t="s">
        <v>7</v>
      </c>
      <c r="C35" t="s">
        <v>7</v>
      </c>
      <c r="D35" s="41"/>
      <c r="F35" s="41"/>
      <c r="G35" t="s">
        <v>143</v>
      </c>
      <c r="H35" s="41"/>
      <c r="I35" t="s">
        <v>144</v>
      </c>
    </row>
    <row r="36" spans="1:9" ht="12.75" customHeight="1" x14ac:dyDescent="0.25">
      <c r="A36" s="40" t="s">
        <v>34</v>
      </c>
      <c r="C36" t="s">
        <v>145</v>
      </c>
      <c r="D36" s="41"/>
      <c r="E36" t="s">
        <v>146</v>
      </c>
      <c r="F36" s="41"/>
      <c r="G36" t="s">
        <v>147</v>
      </c>
      <c r="H36" s="41"/>
      <c r="I36" s="42" t="s">
        <v>148</v>
      </c>
    </row>
    <row r="37" spans="1:9" ht="12.75" customHeight="1" x14ac:dyDescent="0.25">
      <c r="A37" s="40"/>
      <c r="C37" t="s">
        <v>149</v>
      </c>
      <c r="D37" s="41"/>
      <c r="E37" t="s">
        <v>150</v>
      </c>
      <c r="F37" s="41"/>
      <c r="G37" t="s">
        <v>151</v>
      </c>
      <c r="H37" s="41"/>
      <c r="I37" s="42" t="s">
        <v>152</v>
      </c>
    </row>
    <row r="38" spans="1:9" ht="12.75" customHeight="1" x14ac:dyDescent="0.25">
      <c r="A38" s="40"/>
      <c r="C38" s="22" t="s">
        <v>153</v>
      </c>
      <c r="D38" s="41"/>
      <c r="F38" s="41"/>
      <c r="H38" s="41"/>
      <c r="I38" s="47" t="s">
        <v>154</v>
      </c>
    </row>
    <row r="39" spans="1:9" ht="12.75" customHeight="1" x14ac:dyDescent="0.25">
      <c r="A39" s="48" t="s">
        <v>155</v>
      </c>
      <c r="C39" t="s">
        <v>156</v>
      </c>
      <c r="D39" s="41"/>
      <c r="F39" s="41"/>
      <c r="H39" s="41"/>
      <c r="I39" s="47" t="s">
        <v>157</v>
      </c>
    </row>
    <row r="40" spans="1:9" ht="12.75" customHeight="1" x14ac:dyDescent="0.25">
      <c r="A40" s="40" t="s">
        <v>54</v>
      </c>
      <c r="C40" t="s">
        <v>158</v>
      </c>
      <c r="D40" s="41"/>
      <c r="E40" t="s">
        <v>159</v>
      </c>
      <c r="F40" s="41"/>
      <c r="G40" t="s">
        <v>160</v>
      </c>
      <c r="H40" s="41"/>
      <c r="I40" s="42" t="s">
        <v>161</v>
      </c>
    </row>
    <row r="41" spans="1:9" ht="12.75" customHeight="1" x14ac:dyDescent="0.25">
      <c r="A41" s="40"/>
      <c r="D41" s="41"/>
      <c r="F41" s="41"/>
      <c r="H41" s="41"/>
      <c r="I41" s="42"/>
    </row>
    <row r="42" spans="1:9" ht="12.75" customHeight="1" x14ac:dyDescent="0.25">
      <c r="A42" s="23" t="s">
        <v>4</v>
      </c>
      <c r="B42" s="37" t="s">
        <v>162</v>
      </c>
      <c r="C42" s="37" t="s">
        <v>162</v>
      </c>
      <c r="D42" s="38" t="s">
        <v>163</v>
      </c>
      <c r="E42" s="37" t="s">
        <v>163</v>
      </c>
      <c r="F42" s="38" t="s">
        <v>164</v>
      </c>
      <c r="G42" s="37" t="s">
        <v>164</v>
      </c>
      <c r="H42" s="38" t="s">
        <v>165</v>
      </c>
      <c r="I42" s="39" t="s">
        <v>165</v>
      </c>
    </row>
    <row r="43" spans="1:9" ht="12.75" customHeight="1" x14ac:dyDescent="0.25">
      <c r="A43" s="43"/>
      <c r="B43" s="44"/>
      <c r="C43" s="44"/>
      <c r="D43" s="45"/>
      <c r="E43" s="44"/>
      <c r="F43" s="45"/>
      <c r="G43" s="44"/>
      <c r="H43" s="45"/>
      <c r="I43" s="46"/>
    </row>
    <row r="45" spans="1:9" x14ac:dyDescent="0.25">
      <c r="A45" s="20" t="s">
        <v>166</v>
      </c>
    </row>
    <row r="46" spans="1:9" x14ac:dyDescent="0.25">
      <c r="A46" s="20"/>
      <c r="B46" t="s">
        <v>167</v>
      </c>
    </row>
    <row r="47" spans="1:9" x14ac:dyDescent="0.25">
      <c r="A47" s="20" t="s">
        <v>168</v>
      </c>
      <c r="B47" t="s">
        <v>169</v>
      </c>
    </row>
    <row r="49" spans="1:1" x14ac:dyDescent="0.25">
      <c r="A49" t="s">
        <v>170</v>
      </c>
    </row>
    <row r="50" spans="1:1" x14ac:dyDescent="0.25">
      <c r="A50" s="22" t="s">
        <v>171</v>
      </c>
    </row>
  </sheetData>
  <pageMargins left="0.55000000000000004" right="0.67" top="0.56000000000000005" bottom="0.52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13461-5686-4DA6-A0F4-373DAE5EBE7E}">
  <sheetPr codeName="Sheet10">
    <tabColor rgb="FF92D050"/>
  </sheetPr>
  <dimension ref="A1:R160"/>
  <sheetViews>
    <sheetView workbookViewId="0">
      <pane xSplit="5" ySplit="6" topLeftCell="F10" activePane="bottomRight" state="frozen"/>
      <selection activeCell="C1" sqref="C1"/>
      <selection pane="topRight" activeCell="F1" sqref="F1"/>
      <selection pane="bottomLeft" activeCell="C7" sqref="C7"/>
      <selection pane="bottomRight" activeCell="I21" sqref="I21"/>
    </sheetView>
  </sheetViews>
  <sheetFormatPr defaultRowHeight="13.2" outlineLevelCol="1" x14ac:dyDescent="0.25"/>
  <cols>
    <col min="1" max="1" width="10.33203125" style="51" customWidth="1"/>
    <col min="2" max="2" width="12.5546875" style="51" hidden="1" customWidth="1" outlineLevel="1" collapsed="1"/>
    <col min="3" max="3" width="13.77734375" style="51" hidden="1" customWidth="1" outlineLevel="1"/>
    <col min="4" max="4" width="23.109375" customWidth="1" collapsed="1"/>
    <col min="5" max="5" width="30.5546875" hidden="1" customWidth="1" outlineLevel="1"/>
    <col min="6" max="6" width="16.33203125" customWidth="1" collapsed="1"/>
    <col min="7" max="7" width="12.88671875" customWidth="1"/>
    <col min="8" max="8" width="19.44140625" hidden="1" customWidth="1" outlineLevel="1"/>
    <col min="9" max="9" width="24.33203125" customWidth="1" collapsed="1"/>
    <col min="10" max="10" width="9.5546875" style="77" customWidth="1"/>
    <col min="11" max="11" width="5.5546875" style="51" hidden="1" customWidth="1" outlineLevel="1"/>
    <col min="12" max="12" width="9.6640625" customWidth="1" collapsed="1"/>
    <col min="13" max="13" width="5.5546875" style="51" customWidth="1" outlineLevel="1"/>
    <col min="14" max="14" width="12.5546875" customWidth="1"/>
    <col min="15" max="15" width="16.88671875" hidden="1" customWidth="1" outlineLevel="1"/>
    <col min="16" max="16" width="22.5546875" hidden="1" customWidth="1" outlineLevel="1"/>
    <col min="17" max="17" width="29.6640625" hidden="1" customWidth="1" outlineLevel="1"/>
    <col min="18" max="18" width="57.44140625" customWidth="1" collapsed="1"/>
  </cols>
  <sheetData>
    <row r="1" spans="1:18" ht="15.6" x14ac:dyDescent="0.25">
      <c r="A1" s="60"/>
      <c r="B1" s="60"/>
      <c r="C1" s="60"/>
      <c r="D1" s="61"/>
      <c r="E1" s="61"/>
      <c r="F1" s="62" t="s">
        <v>311</v>
      </c>
      <c r="G1" s="61"/>
      <c r="H1" s="61"/>
      <c r="I1" s="61"/>
      <c r="J1" s="63"/>
      <c r="K1" s="60"/>
      <c r="L1" s="61"/>
      <c r="M1" s="60"/>
      <c r="N1" s="61"/>
      <c r="O1" s="61"/>
      <c r="P1" s="61"/>
      <c r="Q1" s="61"/>
    </row>
    <row r="2" spans="1:18" x14ac:dyDescent="0.25">
      <c r="E2" s="64"/>
      <c r="F2" s="65">
        <v>45223</v>
      </c>
      <c r="G2" s="64"/>
      <c r="H2" s="64"/>
      <c r="J2" s="66"/>
      <c r="K2" s="67"/>
      <c r="M2" s="67"/>
    </row>
    <row r="3" spans="1:18" x14ac:dyDescent="0.25">
      <c r="E3" s="64"/>
      <c r="F3" s="22"/>
      <c r="G3" s="64"/>
      <c r="H3" s="64"/>
      <c r="J3" s="66"/>
      <c r="K3" s="67"/>
      <c r="M3" s="67"/>
      <c r="N3" s="22"/>
    </row>
    <row r="4" spans="1:18" ht="15.6" x14ac:dyDescent="0.3">
      <c r="E4" s="64"/>
      <c r="F4" s="84" t="s">
        <v>1153</v>
      </c>
      <c r="G4" s="84"/>
      <c r="H4" s="84"/>
      <c r="I4" s="84"/>
      <c r="J4" s="66"/>
      <c r="K4" s="67"/>
      <c r="M4" s="67"/>
      <c r="N4" s="22"/>
    </row>
    <row r="6" spans="1:18" ht="26.4" x14ac:dyDescent="0.25">
      <c r="A6" s="68" t="s">
        <v>312</v>
      </c>
      <c r="B6" s="69" t="s">
        <v>313</v>
      </c>
      <c r="C6" s="69" t="s">
        <v>314</v>
      </c>
      <c r="D6" s="70" t="s">
        <v>315</v>
      </c>
      <c r="E6" s="71" t="s">
        <v>316</v>
      </c>
      <c r="F6" s="72" t="s">
        <v>317</v>
      </c>
      <c r="G6" s="73" t="s">
        <v>318</v>
      </c>
      <c r="H6" s="71" t="s">
        <v>319</v>
      </c>
      <c r="I6" s="72" t="s">
        <v>221</v>
      </c>
      <c r="J6" s="74" t="s">
        <v>320</v>
      </c>
      <c r="K6" s="75" t="s">
        <v>321</v>
      </c>
      <c r="L6" s="72" t="s">
        <v>322</v>
      </c>
      <c r="M6" s="75" t="s">
        <v>321</v>
      </c>
      <c r="N6" s="76" t="s">
        <v>323</v>
      </c>
      <c r="O6" s="70" t="s">
        <v>324</v>
      </c>
      <c r="P6" s="70" t="s">
        <v>325</v>
      </c>
      <c r="Q6" s="70" t="s">
        <v>326</v>
      </c>
      <c r="R6" s="72" t="s">
        <v>327</v>
      </c>
    </row>
    <row r="7" spans="1:18" x14ac:dyDescent="0.25">
      <c r="A7" s="51">
        <v>1</v>
      </c>
      <c r="B7" s="51">
        <v>1</v>
      </c>
      <c r="C7" s="51" t="s">
        <v>328</v>
      </c>
      <c r="D7" s="22" t="s">
        <v>178</v>
      </c>
      <c r="E7" s="22" t="s">
        <v>178</v>
      </c>
      <c r="F7" t="s">
        <v>329</v>
      </c>
      <c r="G7" s="22" t="s">
        <v>202</v>
      </c>
      <c r="H7" t="s">
        <v>330</v>
      </c>
      <c r="I7" t="s">
        <v>331</v>
      </c>
      <c r="J7" s="77" t="s">
        <v>332</v>
      </c>
      <c r="K7" s="51">
        <f t="shared" ref="K7:K38" si="0">COUNTIF(J$7:J$200,J7)</f>
        <v>2</v>
      </c>
      <c r="L7" s="22" t="s">
        <v>333</v>
      </c>
      <c r="M7" s="51">
        <f t="shared" ref="M7:M38" si="1">COUNTIF(L$7:L$155,L7)</f>
        <v>2</v>
      </c>
      <c r="N7" t="s">
        <v>180</v>
      </c>
      <c r="O7" s="22" t="s">
        <v>334</v>
      </c>
      <c r="P7" t="s">
        <v>335</v>
      </c>
      <c r="Q7" t="s">
        <v>336</v>
      </c>
      <c r="R7" t="str">
        <f t="shared" ref="R7:R38" si="2">"Type: "&amp;N7&amp;"--"&amp;O7&amp;"--"&amp;P7&amp;"--"&amp;Q7</f>
        <v>Type: Pine--Proj: 12, 1--Year: 1978--Site: Guatemala</v>
      </c>
    </row>
    <row r="8" spans="1:18" x14ac:dyDescent="0.25">
      <c r="A8" s="51">
        <v>2</v>
      </c>
      <c r="B8" s="51">
        <v>2</v>
      </c>
      <c r="C8" s="51" t="s">
        <v>328</v>
      </c>
      <c r="D8" t="s">
        <v>184</v>
      </c>
      <c r="E8" t="s">
        <v>184</v>
      </c>
      <c r="F8" t="s">
        <v>329</v>
      </c>
      <c r="G8" s="22" t="s">
        <v>202</v>
      </c>
      <c r="H8" t="s">
        <v>337</v>
      </c>
      <c r="I8" t="s">
        <v>338</v>
      </c>
      <c r="J8" s="77" t="s">
        <v>339</v>
      </c>
      <c r="K8" s="51">
        <f t="shared" si="0"/>
        <v>1</v>
      </c>
      <c r="L8" t="s">
        <v>340</v>
      </c>
      <c r="M8" s="51">
        <f t="shared" si="1"/>
        <v>1</v>
      </c>
      <c r="N8" t="s">
        <v>180</v>
      </c>
      <c r="O8" s="22" t="s">
        <v>341</v>
      </c>
      <c r="P8" t="s">
        <v>342</v>
      </c>
      <c r="Q8" t="s">
        <v>343</v>
      </c>
      <c r="R8" t="str">
        <f t="shared" si="2"/>
        <v>Type: Pine--Proj: 2, 6, (14, 16)--Year: 1981, 1992, 1994--Site: Guatemala, Mexico</v>
      </c>
    </row>
    <row r="9" spans="1:18" x14ac:dyDescent="0.25">
      <c r="A9" s="51">
        <v>3</v>
      </c>
      <c r="B9" s="51">
        <v>3</v>
      </c>
      <c r="C9" s="51" t="s">
        <v>328</v>
      </c>
      <c r="D9" t="s">
        <v>193</v>
      </c>
      <c r="E9" t="s">
        <v>189</v>
      </c>
      <c r="F9" t="s">
        <v>329</v>
      </c>
      <c r="G9" s="22" t="s">
        <v>202</v>
      </c>
      <c r="H9" t="s">
        <v>344</v>
      </c>
      <c r="I9" t="s">
        <v>345</v>
      </c>
      <c r="J9" s="77" t="s">
        <v>346</v>
      </c>
      <c r="K9" s="51">
        <f t="shared" si="0"/>
        <v>2</v>
      </c>
      <c r="L9" t="s">
        <v>347</v>
      </c>
      <c r="M9" s="51">
        <f t="shared" si="1"/>
        <v>2</v>
      </c>
      <c r="N9" t="s">
        <v>180</v>
      </c>
      <c r="O9" s="22" t="s">
        <v>348</v>
      </c>
      <c r="P9" s="77" t="s">
        <v>349</v>
      </c>
      <c r="Q9" s="78" t="s">
        <v>350</v>
      </c>
      <c r="R9" t="str">
        <f t="shared" si="2"/>
        <v>Type: Pine--Proj: 16, 3, 14, (16)--Years: 1981--Site: Belize</v>
      </c>
    </row>
    <row r="10" spans="1:18" x14ac:dyDescent="0.25">
      <c r="A10" s="51">
        <v>4</v>
      </c>
      <c r="B10" s="51">
        <v>4</v>
      </c>
      <c r="C10" s="51" t="s">
        <v>328</v>
      </c>
      <c r="D10" t="s">
        <v>193</v>
      </c>
      <c r="E10" t="s">
        <v>351</v>
      </c>
      <c r="F10" t="s">
        <v>329</v>
      </c>
      <c r="G10" s="22" t="s">
        <v>202</v>
      </c>
      <c r="H10" t="s">
        <v>344</v>
      </c>
      <c r="I10" t="s">
        <v>352</v>
      </c>
      <c r="J10" s="77" t="s">
        <v>353</v>
      </c>
      <c r="K10" s="51">
        <f t="shared" si="0"/>
        <v>2</v>
      </c>
      <c r="L10" t="s">
        <v>354</v>
      </c>
      <c r="M10" s="51">
        <f t="shared" si="1"/>
        <v>2</v>
      </c>
      <c r="N10" t="s">
        <v>180</v>
      </c>
      <c r="O10" s="22" t="s">
        <v>355</v>
      </c>
      <c r="P10" s="77" t="s">
        <v>356</v>
      </c>
      <c r="Q10" s="78" t="s">
        <v>336</v>
      </c>
      <c r="R10" t="str">
        <f t="shared" si="2"/>
        <v>Type: Pine--Proj: 13, 4, 14, (13)--Years: 1982--Site: Guatemala</v>
      </c>
    </row>
    <row r="11" spans="1:18" x14ac:dyDescent="0.25">
      <c r="A11" s="51">
        <v>5</v>
      </c>
      <c r="B11" s="51">
        <v>5</v>
      </c>
      <c r="C11" s="51" t="s">
        <v>328</v>
      </c>
      <c r="D11" t="s">
        <v>357</v>
      </c>
      <c r="E11" s="22" t="s">
        <v>358</v>
      </c>
      <c r="F11" t="s">
        <v>329</v>
      </c>
      <c r="G11" s="22" t="s">
        <v>202</v>
      </c>
      <c r="H11" t="s">
        <v>359</v>
      </c>
      <c r="I11" t="s">
        <v>360</v>
      </c>
      <c r="J11" s="77" t="s">
        <v>361</v>
      </c>
      <c r="K11" s="51">
        <f t="shared" si="0"/>
        <v>7</v>
      </c>
      <c r="L11" s="22" t="s">
        <v>362</v>
      </c>
      <c r="M11" s="51">
        <f t="shared" si="1"/>
        <v>7</v>
      </c>
      <c r="N11" t="s">
        <v>180</v>
      </c>
      <c r="O11" s="22" t="s">
        <v>363</v>
      </c>
      <c r="P11" t="s">
        <v>364</v>
      </c>
      <c r="Q11" t="s">
        <v>365</v>
      </c>
      <c r="R11" t="str">
        <f t="shared" si="2"/>
        <v>Type: Pine--Proj: 5, 10, 11, 19, 29, 30, 34--Year: 1982, 1985, 1987, 1988, 1989, 1991--Site: Guatemala, Honduras, Mexico</v>
      </c>
    </row>
    <row r="12" spans="1:18" x14ac:dyDescent="0.25">
      <c r="A12" s="51">
        <v>6</v>
      </c>
      <c r="B12" s="51">
        <v>6</v>
      </c>
      <c r="C12" s="51" t="s">
        <v>328</v>
      </c>
      <c r="D12" t="s">
        <v>184</v>
      </c>
      <c r="E12" t="s">
        <v>366</v>
      </c>
      <c r="F12" t="s">
        <v>329</v>
      </c>
      <c r="G12" s="22" t="s">
        <v>202</v>
      </c>
      <c r="H12" t="s">
        <v>337</v>
      </c>
      <c r="I12" t="s">
        <v>367</v>
      </c>
      <c r="J12" s="77" t="s">
        <v>368</v>
      </c>
      <c r="K12" s="51">
        <f t="shared" si="0"/>
        <v>1</v>
      </c>
      <c r="L12" t="s">
        <v>369</v>
      </c>
      <c r="M12" s="51">
        <f t="shared" si="1"/>
        <v>1</v>
      </c>
      <c r="N12" t="s">
        <v>180</v>
      </c>
      <c r="O12" t="s">
        <v>370</v>
      </c>
      <c r="P12" t="s">
        <v>371</v>
      </c>
      <c r="Q12" t="s">
        <v>372</v>
      </c>
      <c r="R12" t="str">
        <f t="shared" si="2"/>
        <v>Type: Pine--Proj: 6--Year: 1982--Site: Guatemala, Honduras, Belize</v>
      </c>
    </row>
    <row r="13" spans="1:18" x14ac:dyDescent="0.25">
      <c r="A13" s="51">
        <v>7</v>
      </c>
      <c r="B13" s="51">
        <v>7</v>
      </c>
      <c r="C13" s="51" t="s">
        <v>328</v>
      </c>
      <c r="D13" t="s">
        <v>205</v>
      </c>
      <c r="E13" s="22" t="s">
        <v>205</v>
      </c>
      <c r="F13" t="s">
        <v>329</v>
      </c>
      <c r="G13" s="22" t="s">
        <v>202</v>
      </c>
      <c r="H13" t="s">
        <v>373</v>
      </c>
      <c r="I13" t="s">
        <v>374</v>
      </c>
      <c r="J13" s="77" t="s">
        <v>375</v>
      </c>
      <c r="K13" s="51">
        <f t="shared" si="0"/>
        <v>2</v>
      </c>
      <c r="L13" t="s">
        <v>376</v>
      </c>
      <c r="M13" s="51">
        <f t="shared" si="1"/>
        <v>1</v>
      </c>
      <c r="N13" t="s">
        <v>180</v>
      </c>
      <c r="O13" s="22" t="s">
        <v>377</v>
      </c>
      <c r="P13" t="s">
        <v>371</v>
      </c>
      <c r="Q13" t="s">
        <v>378</v>
      </c>
      <c r="R13" t="str">
        <f t="shared" si="2"/>
        <v>Type: Pine--Proj: 20, 7--Year: 1982--Site: SAFRI</v>
      </c>
    </row>
    <row r="14" spans="1:18" x14ac:dyDescent="0.25">
      <c r="A14" s="51">
        <v>8</v>
      </c>
      <c r="B14" s="51">
        <v>8</v>
      </c>
      <c r="C14" s="51" t="s">
        <v>328</v>
      </c>
      <c r="D14" t="s">
        <v>209</v>
      </c>
      <c r="E14" t="s">
        <v>209</v>
      </c>
      <c r="F14" t="s">
        <v>379</v>
      </c>
      <c r="G14" s="22" t="s">
        <v>380</v>
      </c>
      <c r="H14" t="s">
        <v>381</v>
      </c>
      <c r="I14" t="s">
        <v>382</v>
      </c>
      <c r="J14" s="77" t="s">
        <v>383</v>
      </c>
      <c r="K14" s="51">
        <f t="shared" si="0"/>
        <v>1</v>
      </c>
      <c r="L14" t="s">
        <v>384</v>
      </c>
      <c r="M14" s="51">
        <f t="shared" si="1"/>
        <v>1</v>
      </c>
      <c r="N14" t="s">
        <v>210</v>
      </c>
      <c r="O14" t="s">
        <v>385</v>
      </c>
      <c r="P14" t="s">
        <v>386</v>
      </c>
      <c r="Q14" t="s">
        <v>343</v>
      </c>
      <c r="R14" t="str">
        <f t="shared" si="2"/>
        <v>Type: Softwood--Proj: 8--Year: 1983--Site: Guatemala, Mexico</v>
      </c>
    </row>
    <row r="15" spans="1:18" x14ac:dyDescent="0.25">
      <c r="A15" s="51">
        <v>9</v>
      </c>
      <c r="B15" s="51">
        <v>9</v>
      </c>
      <c r="C15" s="51" t="s">
        <v>328</v>
      </c>
      <c r="D15" t="s">
        <v>214</v>
      </c>
      <c r="E15" s="22" t="s">
        <v>214</v>
      </c>
      <c r="F15" t="s">
        <v>329</v>
      </c>
      <c r="G15" s="22" t="s">
        <v>202</v>
      </c>
      <c r="H15" t="s">
        <v>387</v>
      </c>
      <c r="I15" t="s">
        <v>388</v>
      </c>
      <c r="J15" s="77" t="s">
        <v>389</v>
      </c>
      <c r="K15" s="51">
        <f t="shared" si="0"/>
        <v>1</v>
      </c>
      <c r="L15" t="s">
        <v>390</v>
      </c>
      <c r="M15" s="51">
        <f t="shared" si="1"/>
        <v>1</v>
      </c>
      <c r="N15" t="s">
        <v>180</v>
      </c>
      <c r="O15" t="s">
        <v>391</v>
      </c>
      <c r="P15" t="s">
        <v>392</v>
      </c>
      <c r="Q15" t="s">
        <v>393</v>
      </c>
      <c r="R15" t="str">
        <f t="shared" si="2"/>
        <v>Type: Pine--Proj: 9--Year: 1982-1986--Site: Guatemala, Honduras. Mexico</v>
      </c>
    </row>
    <row r="16" spans="1:18" x14ac:dyDescent="0.25">
      <c r="A16" s="51">
        <v>10</v>
      </c>
      <c r="B16" s="51">
        <v>10</v>
      </c>
      <c r="C16" s="51" t="s">
        <v>328</v>
      </c>
      <c r="D16" t="s">
        <v>357</v>
      </c>
      <c r="E16" s="22" t="s">
        <v>358</v>
      </c>
      <c r="F16" t="s">
        <v>329</v>
      </c>
      <c r="G16" s="22" t="s">
        <v>202</v>
      </c>
      <c r="H16" t="s">
        <v>359</v>
      </c>
      <c r="I16" t="s">
        <v>360</v>
      </c>
      <c r="J16" s="77" t="s">
        <v>361</v>
      </c>
      <c r="K16" s="51">
        <f t="shared" si="0"/>
        <v>7</v>
      </c>
      <c r="L16" s="22" t="s">
        <v>362</v>
      </c>
      <c r="M16" s="51">
        <f t="shared" si="1"/>
        <v>7</v>
      </c>
      <c r="N16" t="s">
        <v>180</v>
      </c>
      <c r="O16" s="22" t="s">
        <v>363</v>
      </c>
      <c r="P16" t="s">
        <v>364</v>
      </c>
      <c r="Q16" t="s">
        <v>365</v>
      </c>
      <c r="R16" t="str">
        <f t="shared" si="2"/>
        <v>Type: Pine--Proj: 5, 10, 11, 19, 29, 30, 34--Year: 1982, 1985, 1987, 1988, 1989, 1991--Site: Guatemala, Honduras, Mexico</v>
      </c>
    </row>
    <row r="17" spans="1:18" x14ac:dyDescent="0.25">
      <c r="A17" s="51">
        <v>11</v>
      </c>
      <c r="B17" s="51">
        <v>11</v>
      </c>
      <c r="C17" s="51" t="s">
        <v>328</v>
      </c>
      <c r="D17" t="s">
        <v>357</v>
      </c>
      <c r="E17" s="22" t="s">
        <v>358</v>
      </c>
      <c r="F17" t="s">
        <v>329</v>
      </c>
      <c r="G17" s="22" t="s">
        <v>202</v>
      </c>
      <c r="H17" t="s">
        <v>359</v>
      </c>
      <c r="I17" t="s">
        <v>360</v>
      </c>
      <c r="J17" s="77" t="s">
        <v>361</v>
      </c>
      <c r="K17" s="51">
        <f t="shared" si="0"/>
        <v>7</v>
      </c>
      <c r="L17" s="22" t="s">
        <v>362</v>
      </c>
      <c r="M17" s="51">
        <f t="shared" si="1"/>
        <v>7</v>
      </c>
      <c r="N17" t="s">
        <v>180</v>
      </c>
      <c r="O17" s="22" t="s">
        <v>363</v>
      </c>
      <c r="P17" t="s">
        <v>364</v>
      </c>
      <c r="Q17" t="s">
        <v>365</v>
      </c>
      <c r="R17" t="str">
        <f t="shared" si="2"/>
        <v>Type: Pine--Proj: 5, 10, 11, 19, 29, 30, 34--Year: 1982, 1985, 1987, 1988, 1989, 1991--Site: Guatemala, Honduras, Mexico</v>
      </c>
    </row>
    <row r="18" spans="1:18" x14ac:dyDescent="0.25">
      <c r="A18" s="51">
        <v>12</v>
      </c>
      <c r="B18" s="51">
        <v>12</v>
      </c>
      <c r="C18" s="51" t="s">
        <v>328</v>
      </c>
      <c r="D18" t="s">
        <v>178</v>
      </c>
      <c r="E18" s="22" t="s">
        <v>178</v>
      </c>
      <c r="F18" t="s">
        <v>329</v>
      </c>
      <c r="G18" s="22" t="s">
        <v>202</v>
      </c>
      <c r="H18" t="s">
        <v>330</v>
      </c>
      <c r="I18" t="s">
        <v>331</v>
      </c>
      <c r="J18" s="77" t="s">
        <v>332</v>
      </c>
      <c r="K18" s="51">
        <f t="shared" si="0"/>
        <v>2</v>
      </c>
      <c r="L18" s="22" t="s">
        <v>333</v>
      </c>
      <c r="M18" s="51">
        <f t="shared" si="1"/>
        <v>2</v>
      </c>
      <c r="N18" t="s">
        <v>180</v>
      </c>
      <c r="O18" s="22" t="s">
        <v>334</v>
      </c>
      <c r="P18" t="s">
        <v>335</v>
      </c>
      <c r="Q18" t="s">
        <v>336</v>
      </c>
      <c r="R18" t="str">
        <f t="shared" si="2"/>
        <v>Type: Pine--Proj: 12, 1--Year: 1978--Site: Guatemala</v>
      </c>
    </row>
    <row r="19" spans="1:18" x14ac:dyDescent="0.25">
      <c r="A19" s="51">
        <v>13</v>
      </c>
      <c r="B19" s="51">
        <v>13</v>
      </c>
      <c r="C19" s="51" t="s">
        <v>328</v>
      </c>
      <c r="D19" t="s">
        <v>193</v>
      </c>
      <c r="E19" t="s">
        <v>351</v>
      </c>
      <c r="F19" t="s">
        <v>329</v>
      </c>
      <c r="G19" s="22" t="s">
        <v>202</v>
      </c>
      <c r="H19" t="s">
        <v>344</v>
      </c>
      <c r="I19" t="s">
        <v>352</v>
      </c>
      <c r="J19" s="77" t="s">
        <v>353</v>
      </c>
      <c r="K19" s="51">
        <f t="shared" si="0"/>
        <v>2</v>
      </c>
      <c r="L19" t="s">
        <v>354</v>
      </c>
      <c r="M19" s="51">
        <f t="shared" si="1"/>
        <v>2</v>
      </c>
      <c r="N19" t="s">
        <v>180</v>
      </c>
      <c r="O19" s="22" t="s">
        <v>355</v>
      </c>
      <c r="P19" s="77" t="s">
        <v>394</v>
      </c>
      <c r="Q19" s="78" t="s">
        <v>395</v>
      </c>
      <c r="R19" t="str">
        <f t="shared" si="2"/>
        <v>Type: Pine--Proj: 13, 4, 14, (13)--Years: 1983-1988, 1990, 1992, 1994--Site: Guatemala, Honduras, Mexico, El Salvador</v>
      </c>
    </row>
    <row r="20" spans="1:18" x14ac:dyDescent="0.25">
      <c r="A20" s="51">
        <v>14</v>
      </c>
      <c r="B20" s="51">
        <v>14</v>
      </c>
      <c r="C20" s="51" t="s">
        <v>328</v>
      </c>
      <c r="D20" t="s">
        <v>193</v>
      </c>
      <c r="E20" s="22" t="s">
        <v>193</v>
      </c>
      <c r="F20" t="s">
        <v>329</v>
      </c>
      <c r="G20" s="22" t="s">
        <v>202</v>
      </c>
      <c r="H20" t="s">
        <v>344</v>
      </c>
      <c r="I20" t="s">
        <v>344</v>
      </c>
      <c r="J20" s="77" t="s">
        <v>396</v>
      </c>
      <c r="K20" s="51">
        <f t="shared" si="0"/>
        <v>1</v>
      </c>
      <c r="L20" t="s">
        <v>397</v>
      </c>
      <c r="M20" s="51">
        <f t="shared" si="1"/>
        <v>1</v>
      </c>
      <c r="N20" t="s">
        <v>180</v>
      </c>
      <c r="O20" s="22" t="s">
        <v>398</v>
      </c>
      <c r="P20" s="77" t="s">
        <v>399</v>
      </c>
      <c r="Q20" s="78" t="s">
        <v>400</v>
      </c>
      <c r="R20" t="str">
        <f t="shared" si="2"/>
        <v>Type: Pine--Proj: 13, 16, 34, 14--Years: 1982, 1983--Site: Guatemala, Honduras, Nicaragua, South Africa</v>
      </c>
    </row>
    <row r="21" spans="1:18" x14ac:dyDescent="0.25">
      <c r="A21" s="51">
        <v>15</v>
      </c>
      <c r="B21" s="51">
        <v>15</v>
      </c>
      <c r="C21" s="79" t="s">
        <v>401</v>
      </c>
      <c r="D21" t="s">
        <v>227</v>
      </c>
      <c r="E21" t="s">
        <v>227</v>
      </c>
      <c r="F21" t="s">
        <v>329</v>
      </c>
      <c r="G21" s="22" t="s">
        <v>202</v>
      </c>
      <c r="H21" t="s">
        <v>402</v>
      </c>
      <c r="I21" t="s">
        <v>403</v>
      </c>
      <c r="J21" s="77" t="s">
        <v>404</v>
      </c>
      <c r="K21" s="51">
        <f t="shared" si="0"/>
        <v>1</v>
      </c>
      <c r="L21" t="s">
        <v>405</v>
      </c>
      <c r="M21" s="51">
        <f t="shared" si="1"/>
        <v>1</v>
      </c>
      <c r="N21" t="s">
        <v>180</v>
      </c>
      <c r="O21" t="s">
        <v>406</v>
      </c>
      <c r="P21" t="s">
        <v>407</v>
      </c>
      <c r="Q21" t="s">
        <v>408</v>
      </c>
      <c r="R21" t="str">
        <f t="shared" si="2"/>
        <v>Type: Pine--Proj: 15--Year: 1984-1986, 1990, 1992, 1999--Site: Guatemala, Honduras, Mexico, Nicaragua</v>
      </c>
    </row>
    <row r="22" spans="1:18" x14ac:dyDescent="0.25">
      <c r="A22" s="51">
        <v>16</v>
      </c>
      <c r="B22" s="51">
        <v>16</v>
      </c>
      <c r="C22" s="51" t="s">
        <v>328</v>
      </c>
      <c r="D22" t="s">
        <v>193</v>
      </c>
      <c r="E22" t="s">
        <v>189</v>
      </c>
      <c r="F22" t="s">
        <v>329</v>
      </c>
      <c r="G22" s="22" t="s">
        <v>202</v>
      </c>
      <c r="H22" t="s">
        <v>344</v>
      </c>
      <c r="I22" t="s">
        <v>345</v>
      </c>
      <c r="J22" s="77" t="s">
        <v>346</v>
      </c>
      <c r="K22" s="51">
        <f t="shared" si="0"/>
        <v>2</v>
      </c>
      <c r="L22" t="s">
        <v>347</v>
      </c>
      <c r="M22" s="51">
        <f t="shared" si="1"/>
        <v>2</v>
      </c>
      <c r="N22" t="s">
        <v>180</v>
      </c>
      <c r="O22" s="22" t="s">
        <v>348</v>
      </c>
      <c r="P22" s="77" t="s">
        <v>409</v>
      </c>
      <c r="Q22" s="78" t="s">
        <v>410</v>
      </c>
      <c r="R22" t="str">
        <f t="shared" si="2"/>
        <v>Type: Pine--Proj: 16, 3, 14, (16)--Years: 1985, 1988, 1990-1992, 1996--Site: Honduras, Nicaragua, Belize</v>
      </c>
    </row>
    <row r="23" spans="1:18" x14ac:dyDescent="0.25">
      <c r="A23" s="51">
        <v>17</v>
      </c>
      <c r="B23" s="51">
        <v>17</v>
      </c>
      <c r="C23" s="51" t="s">
        <v>328</v>
      </c>
      <c r="D23" t="s">
        <v>230</v>
      </c>
      <c r="E23" t="s">
        <v>230</v>
      </c>
      <c r="F23" t="s">
        <v>411</v>
      </c>
      <c r="G23" s="22" t="s">
        <v>412</v>
      </c>
      <c r="H23" t="s">
        <v>413</v>
      </c>
      <c r="I23" t="s">
        <v>414</v>
      </c>
      <c r="J23" s="77" t="s">
        <v>415</v>
      </c>
      <c r="K23" s="51">
        <f t="shared" si="0"/>
        <v>1</v>
      </c>
      <c r="L23" t="s">
        <v>416</v>
      </c>
      <c r="M23" s="51">
        <f t="shared" si="1"/>
        <v>1</v>
      </c>
      <c r="N23" t="s">
        <v>231</v>
      </c>
      <c r="O23" t="s">
        <v>417</v>
      </c>
      <c r="P23" t="s">
        <v>418</v>
      </c>
      <c r="Q23" t="s">
        <v>343</v>
      </c>
      <c r="R23" t="str">
        <f t="shared" si="2"/>
        <v>Type: HwMinor--Proj: 17--Year: 1985, 1989--Site: Guatemala, Mexico</v>
      </c>
    </row>
    <row r="24" spans="1:18" x14ac:dyDescent="0.25">
      <c r="A24" s="51">
        <v>18</v>
      </c>
      <c r="B24" s="51">
        <v>18</v>
      </c>
      <c r="C24" s="51" t="s">
        <v>328</v>
      </c>
      <c r="D24" t="s">
        <v>233</v>
      </c>
      <c r="E24" t="s">
        <v>233</v>
      </c>
      <c r="F24" t="s">
        <v>419</v>
      </c>
      <c r="G24" s="22" t="s">
        <v>420</v>
      </c>
      <c r="H24" t="s">
        <v>421</v>
      </c>
      <c r="I24" t="s">
        <v>422</v>
      </c>
      <c r="J24" s="77" t="s">
        <v>423</v>
      </c>
      <c r="K24" s="51">
        <f t="shared" si="0"/>
        <v>2</v>
      </c>
      <c r="L24" t="s">
        <v>424</v>
      </c>
      <c r="M24" s="51">
        <f t="shared" si="1"/>
        <v>2</v>
      </c>
      <c r="N24" t="s">
        <v>231</v>
      </c>
      <c r="O24" s="22" t="s">
        <v>425</v>
      </c>
      <c r="P24" t="s">
        <v>426</v>
      </c>
      <c r="Q24" t="s">
        <v>336</v>
      </c>
      <c r="R24" t="str">
        <f t="shared" si="2"/>
        <v>Type: HwMinor--Proj: 18, 31--Year: 1985--Site: Guatemala</v>
      </c>
    </row>
    <row r="25" spans="1:18" x14ac:dyDescent="0.25">
      <c r="A25" s="51">
        <v>19</v>
      </c>
      <c r="B25" s="51">
        <v>19</v>
      </c>
      <c r="C25" s="51" t="s">
        <v>328</v>
      </c>
      <c r="D25" t="s">
        <v>357</v>
      </c>
      <c r="E25" s="22" t="s">
        <v>358</v>
      </c>
      <c r="F25" t="s">
        <v>329</v>
      </c>
      <c r="G25" s="22" t="s">
        <v>202</v>
      </c>
      <c r="H25" t="s">
        <v>359</v>
      </c>
      <c r="I25" t="s">
        <v>360</v>
      </c>
      <c r="J25" s="77" t="s">
        <v>361</v>
      </c>
      <c r="K25" s="51">
        <f t="shared" si="0"/>
        <v>7</v>
      </c>
      <c r="L25" s="22" t="s">
        <v>362</v>
      </c>
      <c r="M25" s="51">
        <f t="shared" si="1"/>
        <v>7</v>
      </c>
      <c r="N25" t="s">
        <v>180</v>
      </c>
      <c r="O25" s="22" t="s">
        <v>363</v>
      </c>
      <c r="P25" t="s">
        <v>364</v>
      </c>
      <c r="Q25" t="s">
        <v>365</v>
      </c>
      <c r="R25" t="str">
        <f t="shared" si="2"/>
        <v>Type: Pine--Proj: 5, 10, 11, 19, 29, 30, 34--Year: 1982, 1985, 1987, 1988, 1989, 1991--Site: Guatemala, Honduras, Mexico</v>
      </c>
    </row>
    <row r="26" spans="1:18" x14ac:dyDescent="0.25">
      <c r="A26" s="51">
        <v>20</v>
      </c>
      <c r="B26" s="51">
        <v>20</v>
      </c>
      <c r="C26" s="51" t="s">
        <v>328</v>
      </c>
      <c r="D26" t="s">
        <v>205</v>
      </c>
      <c r="E26" t="s">
        <v>427</v>
      </c>
      <c r="F26" t="s">
        <v>329</v>
      </c>
      <c r="G26" s="22" t="s">
        <v>202</v>
      </c>
      <c r="H26" t="s">
        <v>373</v>
      </c>
      <c r="I26" t="s">
        <v>428</v>
      </c>
      <c r="J26" s="78" t="s">
        <v>375</v>
      </c>
      <c r="K26" s="51">
        <f t="shared" si="0"/>
        <v>2</v>
      </c>
      <c r="L26" t="s">
        <v>429</v>
      </c>
      <c r="M26" s="51">
        <f t="shared" si="1"/>
        <v>1</v>
      </c>
      <c r="N26" t="s">
        <v>180</v>
      </c>
      <c r="O26" t="s">
        <v>430</v>
      </c>
      <c r="P26" t="s">
        <v>431</v>
      </c>
      <c r="Q26" t="s">
        <v>432</v>
      </c>
      <c r="R26" t="str">
        <f t="shared" si="2"/>
        <v>Type: Pine--Proj: 20--Year: 1986-1988, 1991, 1995, 1998--Site: Mexico</v>
      </c>
    </row>
    <row r="27" spans="1:18" x14ac:dyDescent="0.25">
      <c r="A27" s="51">
        <v>21</v>
      </c>
      <c r="B27" s="51">
        <v>21</v>
      </c>
      <c r="C27" s="51" t="s">
        <v>328</v>
      </c>
      <c r="D27" t="s">
        <v>237</v>
      </c>
      <c r="E27" s="22" t="s">
        <v>237</v>
      </c>
      <c r="F27" t="s">
        <v>329</v>
      </c>
      <c r="G27" s="22" t="s">
        <v>202</v>
      </c>
      <c r="H27" t="s">
        <v>433</v>
      </c>
      <c r="I27" t="s">
        <v>434</v>
      </c>
      <c r="J27" s="77" t="s">
        <v>435</v>
      </c>
      <c r="K27" s="51">
        <f t="shared" si="0"/>
        <v>1</v>
      </c>
      <c r="L27" t="s">
        <v>436</v>
      </c>
      <c r="M27" s="51">
        <f t="shared" si="1"/>
        <v>1</v>
      </c>
      <c r="N27" t="s">
        <v>180</v>
      </c>
      <c r="O27" t="s">
        <v>437</v>
      </c>
      <c r="P27" t="s">
        <v>438</v>
      </c>
      <c r="Q27" t="s">
        <v>432</v>
      </c>
      <c r="R27" t="str">
        <f t="shared" si="2"/>
        <v>Type: Pine--Proj: 21--Year: 1986-1988--Site: Mexico</v>
      </c>
    </row>
    <row r="28" spans="1:18" x14ac:dyDescent="0.25">
      <c r="A28" s="51">
        <v>22</v>
      </c>
      <c r="B28" s="51">
        <v>22</v>
      </c>
      <c r="C28" s="51" t="s">
        <v>328</v>
      </c>
      <c r="D28" t="s">
        <v>239</v>
      </c>
      <c r="E28" t="s">
        <v>239</v>
      </c>
      <c r="F28" t="s">
        <v>439</v>
      </c>
      <c r="G28" s="22" t="s">
        <v>440</v>
      </c>
      <c r="H28" t="s">
        <v>441</v>
      </c>
      <c r="I28" t="s">
        <v>442</v>
      </c>
      <c r="J28" s="77" t="s">
        <v>443</v>
      </c>
      <c r="K28" s="51">
        <f t="shared" si="0"/>
        <v>1</v>
      </c>
      <c r="L28" t="s">
        <v>444</v>
      </c>
      <c r="M28" s="51">
        <f t="shared" si="1"/>
        <v>1</v>
      </c>
      <c r="N28" t="s">
        <v>231</v>
      </c>
      <c r="O28" t="s">
        <v>445</v>
      </c>
      <c r="P28" t="s">
        <v>446</v>
      </c>
      <c r="Q28" t="s">
        <v>447</v>
      </c>
      <c r="R28" t="str">
        <f t="shared" si="2"/>
        <v>Type: HwMinor--Proj: 22--Year: 1986, 1989, 1990--Site: Costa Rica, Honduras</v>
      </c>
    </row>
    <row r="29" spans="1:18" x14ac:dyDescent="0.25">
      <c r="A29" s="51">
        <v>23</v>
      </c>
      <c r="B29" s="51">
        <v>23</v>
      </c>
      <c r="C29" s="51" t="s">
        <v>328</v>
      </c>
      <c r="D29" t="s">
        <v>241</v>
      </c>
      <c r="E29" t="s">
        <v>241</v>
      </c>
      <c r="F29" t="s">
        <v>439</v>
      </c>
      <c r="G29" s="22" t="s">
        <v>440</v>
      </c>
      <c r="H29" t="s">
        <v>359</v>
      </c>
      <c r="I29" t="s">
        <v>448</v>
      </c>
      <c r="J29" s="77" t="s">
        <v>449</v>
      </c>
      <c r="K29" s="51">
        <f t="shared" si="0"/>
        <v>1</v>
      </c>
      <c r="L29" t="s">
        <v>450</v>
      </c>
      <c r="M29" s="51">
        <f t="shared" si="1"/>
        <v>1</v>
      </c>
      <c r="N29" t="s">
        <v>231</v>
      </c>
      <c r="O29" t="s">
        <v>451</v>
      </c>
      <c r="P29" t="s">
        <v>452</v>
      </c>
      <c r="Q29" t="s">
        <v>453</v>
      </c>
      <c r="R29" t="str">
        <f t="shared" si="2"/>
        <v>Type: HwMinor--Proj: 23--Year: 1986--Site: Guatemala, Honduras</v>
      </c>
    </row>
    <row r="30" spans="1:18" x14ac:dyDescent="0.25">
      <c r="A30" s="51">
        <v>24</v>
      </c>
      <c r="B30" s="51">
        <v>24</v>
      </c>
      <c r="C30" s="51" t="s">
        <v>328</v>
      </c>
      <c r="D30" t="s">
        <v>242</v>
      </c>
      <c r="E30" t="s">
        <v>242</v>
      </c>
      <c r="F30" t="s">
        <v>454</v>
      </c>
      <c r="G30" s="22" t="s">
        <v>455</v>
      </c>
      <c r="H30" t="s">
        <v>456</v>
      </c>
      <c r="I30" t="s">
        <v>457</v>
      </c>
      <c r="J30" s="77" t="s">
        <v>458</v>
      </c>
      <c r="K30" s="51">
        <f t="shared" si="0"/>
        <v>1</v>
      </c>
      <c r="L30" t="s">
        <v>459</v>
      </c>
      <c r="M30" s="51">
        <f t="shared" si="1"/>
        <v>1</v>
      </c>
      <c r="N30" t="s">
        <v>231</v>
      </c>
      <c r="O30" t="s">
        <v>460</v>
      </c>
      <c r="P30" t="s">
        <v>461</v>
      </c>
      <c r="Q30" t="s">
        <v>462</v>
      </c>
      <c r="R30" t="str">
        <f t="shared" si="2"/>
        <v>Type: HwMinor--Proj: 24--Year: 1986, 1987, 1989-1991--Site: Costa Rica, Colombia, Honduras, Nicaragua, Venezuela</v>
      </c>
    </row>
    <row r="31" spans="1:18" x14ac:dyDescent="0.25">
      <c r="A31" s="51">
        <v>25</v>
      </c>
      <c r="B31" s="51">
        <v>25</v>
      </c>
      <c r="C31" s="51" t="s">
        <v>328</v>
      </c>
      <c r="D31" t="s">
        <v>243</v>
      </c>
      <c r="E31" t="s">
        <v>243</v>
      </c>
      <c r="F31" t="s">
        <v>463</v>
      </c>
      <c r="G31" s="22" t="s">
        <v>464</v>
      </c>
      <c r="H31" t="s">
        <v>465</v>
      </c>
      <c r="I31" t="s">
        <v>466</v>
      </c>
      <c r="J31" s="77" t="s">
        <v>467</v>
      </c>
      <c r="K31" s="51">
        <f t="shared" si="0"/>
        <v>1</v>
      </c>
      <c r="L31" t="s">
        <v>468</v>
      </c>
      <c r="M31" s="51">
        <f t="shared" si="1"/>
        <v>1</v>
      </c>
      <c r="N31" t="s">
        <v>231</v>
      </c>
      <c r="O31" t="s">
        <v>469</v>
      </c>
      <c r="P31" t="s">
        <v>452</v>
      </c>
      <c r="Q31" t="s">
        <v>453</v>
      </c>
      <c r="R31" t="str">
        <f t="shared" si="2"/>
        <v>Type: HwMinor--Proj: 25--Year: 1986--Site: Guatemala, Honduras</v>
      </c>
    </row>
    <row r="32" spans="1:18" x14ac:dyDescent="0.25">
      <c r="A32" s="51">
        <v>26</v>
      </c>
      <c r="B32" s="51">
        <v>26</v>
      </c>
      <c r="C32" s="51" t="s">
        <v>328</v>
      </c>
      <c r="D32" t="s">
        <v>244</v>
      </c>
      <c r="E32" t="s">
        <v>244</v>
      </c>
      <c r="F32" t="s">
        <v>470</v>
      </c>
      <c r="G32" s="22" t="s">
        <v>471</v>
      </c>
      <c r="H32" t="s">
        <v>472</v>
      </c>
      <c r="I32" t="s">
        <v>473</v>
      </c>
      <c r="J32" s="77" t="s">
        <v>474</v>
      </c>
      <c r="K32" s="51">
        <f t="shared" si="0"/>
        <v>1</v>
      </c>
      <c r="L32" t="s">
        <v>475</v>
      </c>
      <c r="M32" s="51">
        <f t="shared" si="1"/>
        <v>1</v>
      </c>
      <c r="N32" t="s">
        <v>231</v>
      </c>
      <c r="O32" t="s">
        <v>476</v>
      </c>
      <c r="P32" t="s">
        <v>452</v>
      </c>
      <c r="Q32" t="s">
        <v>453</v>
      </c>
      <c r="R32" t="str">
        <f t="shared" si="2"/>
        <v>Type: HwMinor--Proj: 26--Year: 1986--Site: Guatemala, Honduras</v>
      </c>
    </row>
    <row r="33" spans="1:18" x14ac:dyDescent="0.25">
      <c r="A33" s="51">
        <v>27</v>
      </c>
      <c r="B33" s="51">
        <v>27</v>
      </c>
      <c r="C33" s="51" t="s">
        <v>328</v>
      </c>
      <c r="D33" t="s">
        <v>245</v>
      </c>
      <c r="E33" t="s">
        <v>245</v>
      </c>
      <c r="F33" t="s">
        <v>477</v>
      </c>
      <c r="G33" s="22" t="s">
        <v>478</v>
      </c>
      <c r="H33" t="s">
        <v>479</v>
      </c>
      <c r="I33" t="s">
        <v>480</v>
      </c>
      <c r="J33" s="77" t="s">
        <v>481</v>
      </c>
      <c r="K33" s="51">
        <f t="shared" si="0"/>
        <v>1</v>
      </c>
      <c r="L33" t="s">
        <v>482</v>
      </c>
      <c r="M33" s="51">
        <f t="shared" si="1"/>
        <v>1</v>
      </c>
      <c r="N33" t="s">
        <v>231</v>
      </c>
      <c r="O33" t="s">
        <v>483</v>
      </c>
      <c r="P33" t="s">
        <v>484</v>
      </c>
      <c r="Q33" t="s">
        <v>485</v>
      </c>
      <c r="R33" t="str">
        <f t="shared" si="2"/>
        <v>Type: HwMinor--Proj: 27--Year: 1986, 1989--Site: Colombia, Guatemala, Honduras</v>
      </c>
    </row>
    <row r="34" spans="1:18" x14ac:dyDescent="0.25">
      <c r="A34" s="51">
        <v>28</v>
      </c>
      <c r="B34" s="51">
        <v>28</v>
      </c>
      <c r="C34" s="51" t="s">
        <v>328</v>
      </c>
      <c r="D34" t="s">
        <v>246</v>
      </c>
      <c r="E34" t="s">
        <v>246</v>
      </c>
      <c r="F34" t="s">
        <v>439</v>
      </c>
      <c r="G34" s="22" t="s">
        <v>440</v>
      </c>
      <c r="H34" t="s">
        <v>486</v>
      </c>
      <c r="I34" t="s">
        <v>487</v>
      </c>
      <c r="J34" s="77" t="s">
        <v>488</v>
      </c>
      <c r="K34" s="51">
        <f t="shared" si="0"/>
        <v>1</v>
      </c>
      <c r="L34" t="s">
        <v>489</v>
      </c>
      <c r="M34" s="51">
        <f t="shared" si="1"/>
        <v>1</v>
      </c>
      <c r="N34" t="s">
        <v>231</v>
      </c>
      <c r="O34" t="s">
        <v>490</v>
      </c>
      <c r="P34" t="s">
        <v>452</v>
      </c>
      <c r="Q34" t="s">
        <v>491</v>
      </c>
      <c r="R34" t="str">
        <f t="shared" si="2"/>
        <v>Type: HwMinor--Proj: 28--Year: 1986--Site: Honduras</v>
      </c>
    </row>
    <row r="35" spans="1:18" x14ac:dyDescent="0.25">
      <c r="A35" s="51">
        <v>29</v>
      </c>
      <c r="B35" s="51">
        <v>29</v>
      </c>
      <c r="C35" s="51" t="s">
        <v>328</v>
      </c>
      <c r="D35" t="s">
        <v>357</v>
      </c>
      <c r="E35" s="22" t="s">
        <v>358</v>
      </c>
      <c r="F35" t="s">
        <v>329</v>
      </c>
      <c r="G35" s="22" t="s">
        <v>202</v>
      </c>
      <c r="H35" t="s">
        <v>359</v>
      </c>
      <c r="I35" t="s">
        <v>360</v>
      </c>
      <c r="J35" s="77" t="s">
        <v>361</v>
      </c>
      <c r="K35" s="51">
        <f t="shared" si="0"/>
        <v>7</v>
      </c>
      <c r="L35" s="22" t="s">
        <v>362</v>
      </c>
      <c r="M35" s="51">
        <f t="shared" si="1"/>
        <v>7</v>
      </c>
      <c r="N35" t="s">
        <v>180</v>
      </c>
      <c r="O35" s="22" t="s">
        <v>363</v>
      </c>
      <c r="P35" t="s">
        <v>364</v>
      </c>
      <c r="Q35" t="s">
        <v>365</v>
      </c>
      <c r="R35" t="str">
        <f t="shared" si="2"/>
        <v>Type: Pine--Proj: 5, 10, 11, 19, 29, 30, 34--Year: 1982, 1985, 1987, 1988, 1989, 1991--Site: Guatemala, Honduras, Mexico</v>
      </c>
    </row>
    <row r="36" spans="1:18" x14ac:dyDescent="0.25">
      <c r="A36" s="51">
        <v>30</v>
      </c>
      <c r="B36" s="51">
        <v>30</v>
      </c>
      <c r="C36" s="51" t="s">
        <v>328</v>
      </c>
      <c r="D36" t="s">
        <v>357</v>
      </c>
      <c r="E36" s="22" t="s">
        <v>358</v>
      </c>
      <c r="F36" t="s">
        <v>329</v>
      </c>
      <c r="G36" s="22" t="s">
        <v>202</v>
      </c>
      <c r="H36" t="s">
        <v>359</v>
      </c>
      <c r="I36" t="s">
        <v>360</v>
      </c>
      <c r="J36" s="77" t="s">
        <v>361</v>
      </c>
      <c r="K36" s="51">
        <f t="shared" si="0"/>
        <v>7</v>
      </c>
      <c r="L36" s="22" t="s">
        <v>362</v>
      </c>
      <c r="M36" s="51">
        <f t="shared" si="1"/>
        <v>7</v>
      </c>
      <c r="N36" t="s">
        <v>180</v>
      </c>
      <c r="O36" s="22" t="s">
        <v>363</v>
      </c>
      <c r="P36" t="s">
        <v>364</v>
      </c>
      <c r="Q36" t="s">
        <v>365</v>
      </c>
      <c r="R36" t="str">
        <f t="shared" si="2"/>
        <v>Type: Pine--Proj: 5, 10, 11, 19, 29, 30, 34--Year: 1982, 1985, 1987, 1988, 1989, 1991--Site: Guatemala, Honduras, Mexico</v>
      </c>
    </row>
    <row r="37" spans="1:18" x14ac:dyDescent="0.25">
      <c r="A37" s="51">
        <v>31</v>
      </c>
      <c r="B37" s="51">
        <v>31</v>
      </c>
      <c r="C37" s="51" t="s">
        <v>328</v>
      </c>
      <c r="D37" t="s">
        <v>233</v>
      </c>
      <c r="E37" t="s">
        <v>233</v>
      </c>
      <c r="F37" t="s">
        <v>419</v>
      </c>
      <c r="G37" s="22" t="s">
        <v>420</v>
      </c>
      <c r="H37" t="s">
        <v>421</v>
      </c>
      <c r="I37" t="s">
        <v>422</v>
      </c>
      <c r="J37" s="77" t="s">
        <v>423</v>
      </c>
      <c r="K37" s="51">
        <f t="shared" si="0"/>
        <v>2</v>
      </c>
      <c r="L37" t="s">
        <v>424</v>
      </c>
      <c r="M37" s="51">
        <f t="shared" si="1"/>
        <v>2</v>
      </c>
      <c r="N37" t="s">
        <v>231</v>
      </c>
      <c r="O37" s="22" t="s">
        <v>425</v>
      </c>
      <c r="P37" t="s">
        <v>426</v>
      </c>
      <c r="Q37" t="s">
        <v>336</v>
      </c>
      <c r="R37" t="str">
        <f t="shared" si="2"/>
        <v>Type: HwMinor--Proj: 18, 31--Year: 1985--Site: Guatemala</v>
      </c>
    </row>
    <row r="38" spans="1:18" x14ac:dyDescent="0.25">
      <c r="A38" s="51">
        <v>32</v>
      </c>
      <c r="B38" s="51">
        <v>32</v>
      </c>
      <c r="C38" s="51" t="s">
        <v>328</v>
      </c>
      <c r="D38" t="s">
        <v>247</v>
      </c>
      <c r="E38" t="s">
        <v>247</v>
      </c>
      <c r="F38" t="s">
        <v>329</v>
      </c>
      <c r="G38" s="22" t="s">
        <v>202</v>
      </c>
      <c r="H38" t="s">
        <v>492</v>
      </c>
      <c r="I38" t="s">
        <v>493</v>
      </c>
      <c r="J38" s="77" t="s">
        <v>494</v>
      </c>
      <c r="K38" s="51">
        <f t="shared" si="0"/>
        <v>1</v>
      </c>
      <c r="L38" t="s">
        <v>495</v>
      </c>
      <c r="M38" s="51">
        <f t="shared" si="1"/>
        <v>1</v>
      </c>
      <c r="N38" t="s">
        <v>180</v>
      </c>
      <c r="O38" t="s">
        <v>496</v>
      </c>
      <c r="P38" t="s">
        <v>497</v>
      </c>
      <c r="Q38" t="s">
        <v>432</v>
      </c>
      <c r="R38" t="str">
        <f t="shared" si="2"/>
        <v>Type: Pine--Proj: 32--Year: 1987, 1988, 1990--Site: Mexico</v>
      </c>
    </row>
    <row r="39" spans="1:18" x14ac:dyDescent="0.25">
      <c r="A39" s="51">
        <v>33</v>
      </c>
      <c r="B39" s="51">
        <v>33</v>
      </c>
      <c r="C39" s="51" t="s">
        <v>328</v>
      </c>
      <c r="D39" t="s">
        <v>248</v>
      </c>
      <c r="E39" t="s">
        <v>248</v>
      </c>
      <c r="F39" t="s">
        <v>329</v>
      </c>
      <c r="G39" s="22" t="s">
        <v>202</v>
      </c>
      <c r="H39" t="s">
        <v>498</v>
      </c>
      <c r="I39" t="s">
        <v>498</v>
      </c>
      <c r="J39" s="77" t="s">
        <v>499</v>
      </c>
      <c r="K39" s="51">
        <f t="shared" ref="K39:K70" si="3">COUNTIF(J$7:J$200,J39)</f>
        <v>1</v>
      </c>
      <c r="L39" t="s">
        <v>500</v>
      </c>
      <c r="M39" s="51">
        <f t="shared" ref="M39:M70" si="4">COUNTIF(L$7:L$155,L39)</f>
        <v>1</v>
      </c>
      <c r="N39" t="s">
        <v>180</v>
      </c>
      <c r="O39" t="s">
        <v>501</v>
      </c>
      <c r="P39" t="s">
        <v>502</v>
      </c>
      <c r="Q39" t="s">
        <v>432</v>
      </c>
      <c r="R39" t="str">
        <f t="shared" ref="R39:R70" si="5">"Type: "&amp;N39&amp;"--"&amp;O39&amp;"--"&amp;P39&amp;"--"&amp;Q39</f>
        <v>Type: Pine--Proj: 33--Year: 1987-1989, 1994, 1997--Site: Mexico</v>
      </c>
    </row>
    <row r="40" spans="1:18" x14ac:dyDescent="0.25">
      <c r="A40" s="80" t="s">
        <v>503</v>
      </c>
      <c r="B40" s="51">
        <v>33.1</v>
      </c>
      <c r="C40" s="79" t="s">
        <v>401</v>
      </c>
      <c r="D40" t="s">
        <v>248</v>
      </c>
      <c r="E40" t="s">
        <v>504</v>
      </c>
      <c r="F40" t="s">
        <v>329</v>
      </c>
      <c r="G40" s="22" t="s">
        <v>202</v>
      </c>
      <c r="H40" t="s">
        <v>498</v>
      </c>
      <c r="I40" t="s">
        <v>505</v>
      </c>
      <c r="J40" s="77" t="s">
        <v>506</v>
      </c>
      <c r="K40" s="51">
        <f t="shared" si="3"/>
        <v>1</v>
      </c>
      <c r="L40" t="s">
        <v>507</v>
      </c>
      <c r="M40" s="51">
        <f t="shared" si="4"/>
        <v>1</v>
      </c>
      <c r="N40" t="s">
        <v>180</v>
      </c>
      <c r="O40" t="s">
        <v>501</v>
      </c>
      <c r="P40" t="s">
        <v>502</v>
      </c>
      <c r="Q40" t="s">
        <v>432</v>
      </c>
      <c r="R40" t="str">
        <f t="shared" si="5"/>
        <v>Type: Pine--Proj: 33--Year: 1987-1989, 1994, 1997--Site: Mexico</v>
      </c>
    </row>
    <row r="41" spans="1:18" x14ac:dyDescent="0.25">
      <c r="A41" s="80" t="s">
        <v>503</v>
      </c>
      <c r="B41" s="51">
        <v>33.200000000000003</v>
      </c>
      <c r="C41" s="79" t="s">
        <v>401</v>
      </c>
      <c r="D41" t="s">
        <v>248</v>
      </c>
      <c r="E41" t="s">
        <v>1025</v>
      </c>
      <c r="F41" t="s">
        <v>329</v>
      </c>
      <c r="G41" s="22" t="s">
        <v>202</v>
      </c>
      <c r="H41" t="s">
        <v>498</v>
      </c>
      <c r="I41" t="s">
        <v>1026</v>
      </c>
      <c r="J41" s="78" t="s">
        <v>1027</v>
      </c>
      <c r="K41" s="51">
        <f t="shared" si="3"/>
        <v>1</v>
      </c>
      <c r="L41" s="22" t="s">
        <v>1028</v>
      </c>
      <c r="M41" s="51">
        <f t="shared" si="4"/>
        <v>1</v>
      </c>
      <c r="N41" t="s">
        <v>180</v>
      </c>
      <c r="O41" s="22" t="s">
        <v>1029</v>
      </c>
      <c r="P41" t="s">
        <v>431</v>
      </c>
      <c r="Q41" t="s">
        <v>432</v>
      </c>
      <c r="R41" t="str">
        <f t="shared" si="5"/>
        <v>Type: Pine--Proj: 33, (20)--Year: 1986-1988, 1991, 1995, 1998--Site: Mexico</v>
      </c>
    </row>
    <row r="42" spans="1:18" x14ac:dyDescent="0.25">
      <c r="A42" s="51">
        <v>34</v>
      </c>
      <c r="B42" s="51">
        <v>34</v>
      </c>
      <c r="C42" s="51" t="s">
        <v>328</v>
      </c>
      <c r="D42" t="s">
        <v>357</v>
      </c>
      <c r="E42" s="22" t="s">
        <v>358</v>
      </c>
      <c r="F42" t="s">
        <v>329</v>
      </c>
      <c r="G42" s="22" t="s">
        <v>202</v>
      </c>
      <c r="H42" t="s">
        <v>359</v>
      </c>
      <c r="I42" t="s">
        <v>360</v>
      </c>
      <c r="J42" s="77" t="s">
        <v>361</v>
      </c>
      <c r="K42" s="51">
        <f t="shared" si="3"/>
        <v>7</v>
      </c>
      <c r="L42" s="22" t="s">
        <v>362</v>
      </c>
      <c r="M42" s="51">
        <f t="shared" si="4"/>
        <v>7</v>
      </c>
      <c r="N42" t="s">
        <v>180</v>
      </c>
      <c r="O42" s="22" t="s">
        <v>363</v>
      </c>
      <c r="P42" t="s">
        <v>364</v>
      </c>
      <c r="Q42" t="s">
        <v>365</v>
      </c>
      <c r="R42" t="str">
        <f t="shared" si="5"/>
        <v>Type: Pine--Proj: 5, 10, 11, 19, 29, 30, 34--Year: 1982, 1985, 1987, 1988, 1989, 1991--Site: Guatemala, Honduras, Mexico</v>
      </c>
    </row>
    <row r="43" spans="1:18" x14ac:dyDescent="0.25">
      <c r="A43" s="51">
        <v>35</v>
      </c>
      <c r="B43" s="51">
        <v>35</v>
      </c>
      <c r="C43" s="51" t="s">
        <v>328</v>
      </c>
      <c r="D43" t="s">
        <v>249</v>
      </c>
      <c r="E43" t="s">
        <v>249</v>
      </c>
      <c r="F43" t="s">
        <v>508</v>
      </c>
      <c r="G43" s="22" t="s">
        <v>509</v>
      </c>
      <c r="H43" t="s">
        <v>510</v>
      </c>
      <c r="I43" t="s">
        <v>511</v>
      </c>
      <c r="J43" s="77" t="s">
        <v>512</v>
      </c>
      <c r="K43" s="51">
        <f t="shared" si="3"/>
        <v>1</v>
      </c>
      <c r="L43" t="s">
        <v>513</v>
      </c>
      <c r="M43" s="51">
        <f t="shared" si="4"/>
        <v>1</v>
      </c>
      <c r="N43" t="s">
        <v>231</v>
      </c>
      <c r="O43" t="s">
        <v>514</v>
      </c>
      <c r="P43" t="s">
        <v>515</v>
      </c>
      <c r="Q43" t="s">
        <v>516</v>
      </c>
      <c r="R43" t="str">
        <f t="shared" si="5"/>
        <v>Type: HwMinor--Proj: 35--Year: 1988, 1989--Site: Costa Rica, Guatemala</v>
      </c>
    </row>
    <row r="44" spans="1:18" x14ac:dyDescent="0.25">
      <c r="A44" s="51">
        <v>36</v>
      </c>
      <c r="B44" s="51">
        <v>36</v>
      </c>
      <c r="C44" s="51" t="s">
        <v>328</v>
      </c>
      <c r="D44" t="s">
        <v>250</v>
      </c>
      <c r="E44" t="s">
        <v>250</v>
      </c>
      <c r="F44" t="s">
        <v>517</v>
      </c>
      <c r="G44" s="22" t="s">
        <v>518</v>
      </c>
      <c r="H44" t="s">
        <v>381</v>
      </c>
      <c r="I44" t="s">
        <v>382</v>
      </c>
      <c r="J44" s="77" t="s">
        <v>519</v>
      </c>
      <c r="K44" s="51">
        <f t="shared" si="3"/>
        <v>1</v>
      </c>
      <c r="L44" t="s">
        <v>520</v>
      </c>
      <c r="M44" s="51">
        <f t="shared" si="4"/>
        <v>1</v>
      </c>
      <c r="N44" t="s">
        <v>231</v>
      </c>
      <c r="O44" t="s">
        <v>521</v>
      </c>
      <c r="P44" t="s">
        <v>522</v>
      </c>
      <c r="Q44" t="s">
        <v>523</v>
      </c>
      <c r="R44" t="str">
        <f t="shared" si="5"/>
        <v>Type: HwMinor--Proj: 36--Year: 1989--Site: Costa Rica, Guatemala, Honduras</v>
      </c>
    </row>
    <row r="45" spans="1:18" x14ac:dyDescent="0.25">
      <c r="A45" s="51">
        <v>37</v>
      </c>
      <c r="B45" s="51">
        <v>37</v>
      </c>
      <c r="C45" s="51" t="s">
        <v>328</v>
      </c>
      <c r="D45" t="s">
        <v>251</v>
      </c>
      <c r="E45" t="s">
        <v>251</v>
      </c>
      <c r="F45" t="s">
        <v>329</v>
      </c>
      <c r="G45" s="22" t="s">
        <v>202</v>
      </c>
      <c r="H45" t="s">
        <v>524</v>
      </c>
      <c r="I45" t="s">
        <v>525</v>
      </c>
      <c r="J45" s="77" t="s">
        <v>526</v>
      </c>
      <c r="K45" s="51">
        <f t="shared" si="3"/>
        <v>1</v>
      </c>
      <c r="L45" t="s">
        <v>527</v>
      </c>
      <c r="M45" s="51">
        <f t="shared" si="4"/>
        <v>1</v>
      </c>
      <c r="N45" t="s">
        <v>180</v>
      </c>
      <c r="O45" t="s">
        <v>528</v>
      </c>
      <c r="P45" t="s">
        <v>529</v>
      </c>
      <c r="Q45" t="s">
        <v>530</v>
      </c>
      <c r="R45" t="str">
        <f t="shared" si="5"/>
        <v>Type: Pine--Proj: 37--Year: 1990--Site: Burma, Venezuela, Thailand, Zimbabwe</v>
      </c>
    </row>
    <row r="46" spans="1:18" x14ac:dyDescent="0.25">
      <c r="A46" s="51">
        <v>38</v>
      </c>
      <c r="B46" s="51">
        <v>38</v>
      </c>
      <c r="C46" s="51" t="s">
        <v>328</v>
      </c>
      <c r="D46" t="s">
        <v>252</v>
      </c>
      <c r="E46" t="s">
        <v>252</v>
      </c>
      <c r="F46" t="s">
        <v>329</v>
      </c>
      <c r="G46" s="22" t="s">
        <v>202</v>
      </c>
      <c r="H46" t="s">
        <v>531</v>
      </c>
      <c r="I46" t="s">
        <v>532</v>
      </c>
      <c r="J46" s="77" t="s">
        <v>533</v>
      </c>
      <c r="K46" s="51">
        <f t="shared" si="3"/>
        <v>1</v>
      </c>
      <c r="L46" t="s">
        <v>534</v>
      </c>
      <c r="M46" s="51">
        <f t="shared" si="4"/>
        <v>1</v>
      </c>
      <c r="N46" t="s">
        <v>180</v>
      </c>
      <c r="O46" s="22" t="s">
        <v>535</v>
      </c>
      <c r="P46" t="s">
        <v>536</v>
      </c>
      <c r="Q46" t="s">
        <v>432</v>
      </c>
      <c r="R46" t="str">
        <f t="shared" si="5"/>
        <v>Type: Pine--Proj: 38, (13, 20)--Year: 1990, 1995, 1999--Site: Mexico</v>
      </c>
    </row>
    <row r="47" spans="1:18" x14ac:dyDescent="0.25">
      <c r="A47" s="51">
        <v>39</v>
      </c>
      <c r="B47" s="51">
        <v>39</v>
      </c>
      <c r="C47" s="51" t="s">
        <v>328</v>
      </c>
      <c r="D47" t="s">
        <v>253</v>
      </c>
      <c r="E47" t="s">
        <v>253</v>
      </c>
      <c r="F47" t="s">
        <v>329</v>
      </c>
      <c r="G47" s="22" t="s">
        <v>202</v>
      </c>
      <c r="H47" t="s">
        <v>537</v>
      </c>
      <c r="I47" t="s">
        <v>538</v>
      </c>
      <c r="J47" s="77" t="s">
        <v>539</v>
      </c>
      <c r="K47" s="51">
        <f t="shared" si="3"/>
        <v>1</v>
      </c>
      <c r="L47" t="s">
        <v>540</v>
      </c>
      <c r="M47" s="51">
        <f t="shared" si="4"/>
        <v>1</v>
      </c>
      <c r="N47" t="s">
        <v>180</v>
      </c>
      <c r="O47" t="s">
        <v>541</v>
      </c>
      <c r="P47" s="77">
        <v>2009</v>
      </c>
      <c r="Q47" s="78" t="s">
        <v>542</v>
      </c>
      <c r="R47" t="str">
        <f t="shared" si="5"/>
        <v>Type: Pine--Proj: 39--2009--Costa Rica, Guatemala, Africa</v>
      </c>
    </row>
    <row r="48" spans="1:18" x14ac:dyDescent="0.25">
      <c r="A48" s="51">
        <v>40</v>
      </c>
      <c r="B48" s="51">
        <v>40</v>
      </c>
      <c r="C48" s="51" t="s">
        <v>328</v>
      </c>
      <c r="D48" t="s">
        <v>254</v>
      </c>
      <c r="E48" t="s">
        <v>254</v>
      </c>
      <c r="F48" t="s">
        <v>329</v>
      </c>
      <c r="G48" s="22" t="s">
        <v>202</v>
      </c>
      <c r="H48" t="s">
        <v>543</v>
      </c>
      <c r="I48" t="s">
        <v>544</v>
      </c>
      <c r="J48" s="77" t="s">
        <v>545</v>
      </c>
      <c r="K48" s="51">
        <f t="shared" si="3"/>
        <v>1</v>
      </c>
      <c r="L48" t="s">
        <v>546</v>
      </c>
      <c r="M48" s="51">
        <f t="shared" si="4"/>
        <v>1</v>
      </c>
      <c r="N48" t="s">
        <v>180</v>
      </c>
      <c r="O48" t="s">
        <v>547</v>
      </c>
      <c r="P48" t="s">
        <v>548</v>
      </c>
      <c r="Q48" t="s">
        <v>549</v>
      </c>
      <c r="R48" t="str">
        <f t="shared" si="5"/>
        <v>Type: Pine--Proj: 40--Year: 1991, 1992--Site: Mexico, USA</v>
      </c>
    </row>
    <row r="49" spans="1:18" x14ac:dyDescent="0.25">
      <c r="A49" s="51">
        <v>41</v>
      </c>
      <c r="B49" s="51">
        <v>41</v>
      </c>
      <c r="C49" s="51" t="s">
        <v>328</v>
      </c>
      <c r="D49" t="s">
        <v>357</v>
      </c>
      <c r="E49" t="s">
        <v>550</v>
      </c>
      <c r="F49" t="s">
        <v>329</v>
      </c>
      <c r="G49" s="22" t="s">
        <v>202</v>
      </c>
      <c r="H49" t="s">
        <v>359</v>
      </c>
      <c r="I49" t="s">
        <v>551</v>
      </c>
      <c r="J49" s="77" t="s">
        <v>552</v>
      </c>
      <c r="K49" s="51">
        <f t="shared" si="3"/>
        <v>1</v>
      </c>
      <c r="L49" t="s">
        <v>553</v>
      </c>
      <c r="M49" s="51">
        <f t="shared" si="4"/>
        <v>1</v>
      </c>
      <c r="N49" t="s">
        <v>180</v>
      </c>
      <c r="O49" t="s">
        <v>554</v>
      </c>
      <c r="P49" t="s">
        <v>555</v>
      </c>
      <c r="Q49" t="s">
        <v>556</v>
      </c>
      <c r="R49" t="str">
        <f t="shared" si="5"/>
        <v>Type: Pine--Proj: 41--Year: 1992--Site: Bahamas</v>
      </c>
    </row>
    <row r="50" spans="1:18" x14ac:dyDescent="0.25">
      <c r="A50" s="51">
        <v>42</v>
      </c>
      <c r="B50" s="51">
        <v>42</v>
      </c>
      <c r="C50" s="51" t="s">
        <v>328</v>
      </c>
      <c r="D50" t="s">
        <v>255</v>
      </c>
      <c r="E50" t="s">
        <v>255</v>
      </c>
      <c r="F50" t="s">
        <v>329</v>
      </c>
      <c r="G50" s="22" t="s">
        <v>202</v>
      </c>
      <c r="H50" t="s">
        <v>557</v>
      </c>
      <c r="I50" t="s">
        <v>558</v>
      </c>
      <c r="J50" s="77" t="s">
        <v>559</v>
      </c>
      <c r="K50" s="51">
        <f t="shared" si="3"/>
        <v>1</v>
      </c>
      <c r="L50" t="s">
        <v>560</v>
      </c>
      <c r="M50" s="51">
        <f t="shared" si="4"/>
        <v>1</v>
      </c>
      <c r="N50" t="s">
        <v>180</v>
      </c>
      <c r="O50" t="s">
        <v>561</v>
      </c>
      <c r="P50" t="s">
        <v>562</v>
      </c>
      <c r="Q50" t="s">
        <v>432</v>
      </c>
      <c r="R50" t="str">
        <f t="shared" si="5"/>
        <v>Type: Pine--Proj: 42--Year: 1993--Site: Mexico</v>
      </c>
    </row>
    <row r="51" spans="1:18" x14ac:dyDescent="0.25">
      <c r="A51" s="51">
        <v>43</v>
      </c>
      <c r="B51" s="51">
        <v>43</v>
      </c>
      <c r="C51" s="51" t="s">
        <v>328</v>
      </c>
      <c r="D51" t="s">
        <v>256</v>
      </c>
      <c r="E51" t="s">
        <v>256</v>
      </c>
      <c r="F51" t="s">
        <v>329</v>
      </c>
      <c r="G51" s="22" t="s">
        <v>202</v>
      </c>
      <c r="H51" t="s">
        <v>563</v>
      </c>
      <c r="I51" t="s">
        <v>564</v>
      </c>
      <c r="J51" s="77" t="s">
        <v>565</v>
      </c>
      <c r="K51" s="51">
        <f t="shared" si="3"/>
        <v>1</v>
      </c>
      <c r="L51" t="s">
        <v>566</v>
      </c>
      <c r="M51" s="51">
        <f t="shared" si="4"/>
        <v>1</v>
      </c>
      <c r="N51" t="s">
        <v>180</v>
      </c>
      <c r="O51" t="s">
        <v>567</v>
      </c>
      <c r="P51" t="s">
        <v>562</v>
      </c>
      <c r="Q51" t="s">
        <v>432</v>
      </c>
      <c r="R51" t="str">
        <f t="shared" si="5"/>
        <v>Type: Pine--Proj: 43--Year: 1993--Site: Mexico</v>
      </c>
    </row>
    <row r="52" spans="1:18" x14ac:dyDescent="0.25">
      <c r="A52" s="51">
        <v>44</v>
      </c>
      <c r="B52" s="51">
        <v>44</v>
      </c>
      <c r="C52" s="51" t="s">
        <v>328</v>
      </c>
      <c r="D52" t="s">
        <v>257</v>
      </c>
      <c r="E52" t="s">
        <v>257</v>
      </c>
      <c r="F52" t="s">
        <v>329</v>
      </c>
      <c r="G52" s="22" t="s">
        <v>202</v>
      </c>
      <c r="H52" t="s">
        <v>568</v>
      </c>
      <c r="I52" t="s">
        <v>569</v>
      </c>
      <c r="J52" s="77" t="s">
        <v>570</v>
      </c>
      <c r="K52" s="51">
        <f t="shared" si="3"/>
        <v>1</v>
      </c>
      <c r="L52" t="s">
        <v>571</v>
      </c>
      <c r="M52" s="51">
        <f t="shared" si="4"/>
        <v>1</v>
      </c>
      <c r="N52" t="s">
        <v>180</v>
      </c>
      <c r="O52" t="s">
        <v>572</v>
      </c>
      <c r="P52" t="s">
        <v>573</v>
      </c>
      <c r="Q52" t="s">
        <v>432</v>
      </c>
      <c r="R52" t="str">
        <f t="shared" si="5"/>
        <v>Type: Pine--Proj: 44--Year: 1994--Site: Mexico</v>
      </c>
    </row>
    <row r="53" spans="1:18" x14ac:dyDescent="0.25">
      <c r="A53" s="51">
        <v>45</v>
      </c>
      <c r="B53" s="51">
        <v>45</v>
      </c>
      <c r="C53" s="51" t="s">
        <v>328</v>
      </c>
      <c r="D53" t="s">
        <v>258</v>
      </c>
      <c r="E53" t="s">
        <v>258</v>
      </c>
      <c r="F53" t="s">
        <v>329</v>
      </c>
      <c r="G53" s="22" t="s">
        <v>202</v>
      </c>
      <c r="H53" t="s">
        <v>574</v>
      </c>
      <c r="I53" t="s">
        <v>575</v>
      </c>
      <c r="J53" s="77" t="s">
        <v>576</v>
      </c>
      <c r="K53" s="51">
        <f t="shared" si="3"/>
        <v>1</v>
      </c>
      <c r="L53" t="s">
        <v>577</v>
      </c>
      <c r="M53" s="51">
        <f t="shared" si="4"/>
        <v>1</v>
      </c>
      <c r="N53" t="s">
        <v>180</v>
      </c>
      <c r="O53" t="s">
        <v>578</v>
      </c>
      <c r="P53" t="s">
        <v>573</v>
      </c>
      <c r="Q53" t="s">
        <v>579</v>
      </c>
      <c r="R53" t="str">
        <f t="shared" si="5"/>
        <v>Type: Pine--Proj: 45--Year: 1994--Site: USA</v>
      </c>
    </row>
    <row r="54" spans="1:18" x14ac:dyDescent="0.25">
      <c r="A54" s="51">
        <v>46</v>
      </c>
      <c r="B54" s="51">
        <v>46</v>
      </c>
      <c r="C54" s="51" t="s">
        <v>328</v>
      </c>
      <c r="D54" t="s">
        <v>259</v>
      </c>
      <c r="E54" t="s">
        <v>259</v>
      </c>
      <c r="F54" t="s">
        <v>329</v>
      </c>
      <c r="G54" s="22" t="s">
        <v>202</v>
      </c>
      <c r="H54" t="s">
        <v>580</v>
      </c>
      <c r="I54" t="s">
        <v>581</v>
      </c>
      <c r="J54" s="77" t="s">
        <v>582</v>
      </c>
      <c r="K54" s="51">
        <f t="shared" si="3"/>
        <v>1</v>
      </c>
      <c r="L54" t="s">
        <v>583</v>
      </c>
      <c r="M54" s="51">
        <f t="shared" si="4"/>
        <v>1</v>
      </c>
      <c r="N54" t="s">
        <v>180</v>
      </c>
      <c r="O54" t="s">
        <v>584</v>
      </c>
      <c r="P54" t="s">
        <v>573</v>
      </c>
      <c r="Q54" t="s">
        <v>432</v>
      </c>
      <c r="R54" t="str">
        <f t="shared" si="5"/>
        <v>Type: Pine--Proj: 46--Year: 1994--Site: Mexico</v>
      </c>
    </row>
    <row r="55" spans="1:18" x14ac:dyDescent="0.25">
      <c r="A55" s="51">
        <v>47</v>
      </c>
      <c r="B55" s="51">
        <v>47</v>
      </c>
      <c r="C55" s="51" t="s">
        <v>328</v>
      </c>
      <c r="D55" t="s">
        <v>260</v>
      </c>
      <c r="E55" t="s">
        <v>260</v>
      </c>
      <c r="F55" t="s">
        <v>585</v>
      </c>
      <c r="G55" s="22" t="s">
        <v>185</v>
      </c>
      <c r="H55" t="s">
        <v>586</v>
      </c>
      <c r="I55" t="s">
        <v>587</v>
      </c>
      <c r="J55" s="77" t="s">
        <v>588</v>
      </c>
      <c r="K55" s="51">
        <f t="shared" si="3"/>
        <v>1</v>
      </c>
      <c r="L55" t="s">
        <v>589</v>
      </c>
      <c r="M55" s="51">
        <f t="shared" si="4"/>
        <v>1</v>
      </c>
      <c r="N55" t="s">
        <v>261</v>
      </c>
      <c r="O55" t="s">
        <v>590</v>
      </c>
      <c r="P55" t="s">
        <v>591</v>
      </c>
      <c r="Q55" t="s">
        <v>592</v>
      </c>
      <c r="R55" t="str">
        <f t="shared" si="5"/>
        <v>Type: HwMajor--Proj: 47--Year: 1994, 1996-1999--Site: Thailand, India, Myanmar</v>
      </c>
    </row>
    <row r="56" spans="1:18" x14ac:dyDescent="0.25">
      <c r="A56" s="51">
        <v>48</v>
      </c>
      <c r="B56" s="51">
        <v>48</v>
      </c>
      <c r="C56" s="51" t="s">
        <v>328</v>
      </c>
      <c r="D56" t="s">
        <v>262</v>
      </c>
      <c r="E56" t="s">
        <v>262</v>
      </c>
      <c r="F56" t="s">
        <v>329</v>
      </c>
      <c r="G56" s="22" t="s">
        <v>202</v>
      </c>
      <c r="H56" t="s">
        <v>593</v>
      </c>
      <c r="I56" t="s">
        <v>594</v>
      </c>
      <c r="J56" s="77" t="s">
        <v>595</v>
      </c>
      <c r="K56" s="51">
        <f t="shared" si="3"/>
        <v>1</v>
      </c>
      <c r="L56" t="s">
        <v>596</v>
      </c>
      <c r="M56" s="51">
        <f t="shared" si="4"/>
        <v>1</v>
      </c>
      <c r="N56" t="s">
        <v>180</v>
      </c>
      <c r="O56" t="s">
        <v>597</v>
      </c>
      <c r="P56" t="s">
        <v>598</v>
      </c>
      <c r="Q56" t="s">
        <v>432</v>
      </c>
      <c r="R56" t="str">
        <f t="shared" si="5"/>
        <v>Type: Pine--Proj: 48--Year: 1995-1998--Site: Mexico</v>
      </c>
    </row>
    <row r="57" spans="1:18" x14ac:dyDescent="0.25">
      <c r="A57" s="51">
        <v>49</v>
      </c>
      <c r="B57" s="51">
        <v>49</v>
      </c>
      <c r="C57" s="51" t="s">
        <v>328</v>
      </c>
      <c r="D57" t="s">
        <v>263</v>
      </c>
      <c r="E57" t="s">
        <v>263</v>
      </c>
      <c r="F57" t="s">
        <v>599</v>
      </c>
      <c r="G57" s="22" t="s">
        <v>190</v>
      </c>
      <c r="H57" t="s">
        <v>600</v>
      </c>
      <c r="I57" t="s">
        <v>601</v>
      </c>
      <c r="J57" s="77" t="s">
        <v>602</v>
      </c>
      <c r="K57" s="51">
        <f t="shared" si="3"/>
        <v>1</v>
      </c>
      <c r="L57" t="s">
        <v>603</v>
      </c>
      <c r="M57" s="51">
        <f t="shared" si="4"/>
        <v>1</v>
      </c>
      <c r="N57" t="s">
        <v>264</v>
      </c>
      <c r="O57" s="22" t="s">
        <v>604</v>
      </c>
      <c r="P57" t="s">
        <v>605</v>
      </c>
      <c r="Q57" t="s">
        <v>606</v>
      </c>
      <c r="R57" t="str">
        <f t="shared" si="5"/>
        <v>Type: Eucalypt--Proj: 49, 97--Year: 1996-1998--Site: Indonesia</v>
      </c>
    </row>
    <row r="58" spans="1:18" x14ac:dyDescent="0.25">
      <c r="A58" s="51">
        <v>50</v>
      </c>
      <c r="B58" s="51">
        <v>50</v>
      </c>
      <c r="C58" s="51" t="s">
        <v>328</v>
      </c>
      <c r="D58" t="s">
        <v>265</v>
      </c>
      <c r="E58" t="s">
        <v>265</v>
      </c>
      <c r="F58" t="s">
        <v>329</v>
      </c>
      <c r="G58" s="22" t="s">
        <v>202</v>
      </c>
      <c r="H58" t="s">
        <v>607</v>
      </c>
      <c r="I58" t="s">
        <v>608</v>
      </c>
      <c r="J58" s="77" t="s">
        <v>609</v>
      </c>
      <c r="K58" s="51">
        <f t="shared" si="3"/>
        <v>1</v>
      </c>
      <c r="L58" t="s">
        <v>610</v>
      </c>
      <c r="M58" s="51">
        <f t="shared" si="4"/>
        <v>1</v>
      </c>
      <c r="N58" t="s">
        <v>180</v>
      </c>
      <c r="O58" t="s">
        <v>611</v>
      </c>
      <c r="P58" t="s">
        <v>612</v>
      </c>
      <c r="Q58" t="s">
        <v>432</v>
      </c>
      <c r="R58" t="str">
        <f t="shared" si="5"/>
        <v>Type: Pine--Proj: 50--Year: 1998, 1999--Site: Mexico</v>
      </c>
    </row>
    <row r="59" spans="1:18" x14ac:dyDescent="0.25">
      <c r="A59" s="51">
        <v>51</v>
      </c>
      <c r="B59" s="51">
        <v>51</v>
      </c>
      <c r="C59" s="51" t="s">
        <v>328</v>
      </c>
      <c r="D59" t="s">
        <v>266</v>
      </c>
      <c r="E59" s="22" t="s">
        <v>266</v>
      </c>
      <c r="F59" t="s">
        <v>613</v>
      </c>
      <c r="G59" s="22" t="s">
        <v>614</v>
      </c>
      <c r="H59" t="s">
        <v>615</v>
      </c>
      <c r="I59" t="s">
        <v>616</v>
      </c>
      <c r="J59" s="77" t="s">
        <v>617</v>
      </c>
      <c r="K59" s="51">
        <f t="shared" si="3"/>
        <v>1</v>
      </c>
      <c r="L59" t="s">
        <v>618</v>
      </c>
      <c r="M59" s="51">
        <f t="shared" si="4"/>
        <v>1</v>
      </c>
      <c r="N59" t="s">
        <v>210</v>
      </c>
      <c r="O59" t="s">
        <v>619</v>
      </c>
      <c r="P59" t="s">
        <v>620</v>
      </c>
      <c r="Q59" t="s">
        <v>336</v>
      </c>
      <c r="R59" t="str">
        <f t="shared" si="5"/>
        <v>Type: Softwood--Proj: 51--Year: 1998--Site: Guatemala</v>
      </c>
    </row>
    <row r="60" spans="1:18" x14ac:dyDescent="0.25">
      <c r="A60" s="51">
        <v>52</v>
      </c>
      <c r="B60" s="51">
        <v>52</v>
      </c>
      <c r="C60" s="51" t="s">
        <v>328</v>
      </c>
      <c r="D60" t="s">
        <v>267</v>
      </c>
      <c r="E60" t="s">
        <v>267</v>
      </c>
      <c r="F60" t="s">
        <v>329</v>
      </c>
      <c r="G60" s="22" t="s">
        <v>202</v>
      </c>
      <c r="H60" t="s">
        <v>621</v>
      </c>
      <c r="I60" t="s">
        <v>622</v>
      </c>
      <c r="J60" s="77" t="s">
        <v>623</v>
      </c>
      <c r="K60" s="51">
        <f t="shared" si="3"/>
        <v>1</v>
      </c>
      <c r="L60" t="s">
        <v>624</v>
      </c>
      <c r="M60" s="51">
        <f t="shared" si="4"/>
        <v>1</v>
      </c>
      <c r="N60" t="s">
        <v>180</v>
      </c>
      <c r="O60" t="s">
        <v>625</v>
      </c>
      <c r="P60" t="s">
        <v>626</v>
      </c>
      <c r="Q60" t="s">
        <v>432</v>
      </c>
      <c r="R60" t="str">
        <f t="shared" si="5"/>
        <v>Type: Pine--Proj: 52--Year: 1988, 1999--Site: Mexico</v>
      </c>
    </row>
    <row r="61" spans="1:18" x14ac:dyDescent="0.25">
      <c r="A61" s="51">
        <v>53</v>
      </c>
      <c r="B61" s="51">
        <v>53</v>
      </c>
      <c r="C61" s="51" t="s">
        <v>328</v>
      </c>
      <c r="D61" t="s">
        <v>268</v>
      </c>
      <c r="E61" t="s">
        <v>268</v>
      </c>
      <c r="F61" t="s">
        <v>329</v>
      </c>
      <c r="G61" s="22" t="s">
        <v>202</v>
      </c>
      <c r="H61" t="s">
        <v>627</v>
      </c>
      <c r="I61" t="s">
        <v>628</v>
      </c>
      <c r="J61" s="77" t="s">
        <v>629</v>
      </c>
      <c r="K61" s="51">
        <f t="shared" si="3"/>
        <v>1</v>
      </c>
      <c r="L61" t="s">
        <v>630</v>
      </c>
      <c r="M61" s="51">
        <f t="shared" si="4"/>
        <v>1</v>
      </c>
      <c r="N61" t="s">
        <v>180</v>
      </c>
      <c r="O61" t="s">
        <v>631</v>
      </c>
      <c r="P61" t="s">
        <v>632</v>
      </c>
      <c r="Q61" t="s">
        <v>432</v>
      </c>
      <c r="R61" t="str">
        <f t="shared" si="5"/>
        <v>Type: Pine--Proj: 53--Year: 2000--Site: Mexico</v>
      </c>
    </row>
    <row r="62" spans="1:18" x14ac:dyDescent="0.25">
      <c r="A62" s="51">
        <v>54</v>
      </c>
      <c r="B62" s="51">
        <v>54</v>
      </c>
      <c r="C62" s="51" t="s">
        <v>328</v>
      </c>
      <c r="D62" t="s">
        <v>269</v>
      </c>
      <c r="E62" t="s">
        <v>269</v>
      </c>
      <c r="F62" t="s">
        <v>329</v>
      </c>
      <c r="G62" s="22" t="s">
        <v>202</v>
      </c>
      <c r="H62" t="s">
        <v>633</v>
      </c>
      <c r="I62" t="s">
        <v>634</v>
      </c>
      <c r="J62" s="77" t="s">
        <v>635</v>
      </c>
      <c r="K62" s="51">
        <f t="shared" si="3"/>
        <v>1</v>
      </c>
      <c r="L62" t="s">
        <v>636</v>
      </c>
      <c r="M62" s="51">
        <f t="shared" si="4"/>
        <v>1</v>
      </c>
      <c r="N62" t="s">
        <v>180</v>
      </c>
      <c r="O62" t="s">
        <v>637</v>
      </c>
      <c r="P62" t="s">
        <v>638</v>
      </c>
      <c r="Q62" t="s">
        <v>432</v>
      </c>
      <c r="R62" t="str">
        <f t="shared" si="5"/>
        <v>Type: Pine--Proj: 54--Year: --Site: Mexico</v>
      </c>
    </row>
    <row r="63" spans="1:18" x14ac:dyDescent="0.25">
      <c r="A63" s="51">
        <v>55</v>
      </c>
      <c r="B63" s="51">
        <v>55</v>
      </c>
      <c r="C63" s="51" t="s">
        <v>328</v>
      </c>
      <c r="D63" t="s">
        <v>270</v>
      </c>
      <c r="E63" t="s">
        <v>270</v>
      </c>
      <c r="F63" t="s">
        <v>329</v>
      </c>
      <c r="G63" s="22" t="s">
        <v>202</v>
      </c>
      <c r="H63" t="s">
        <v>639</v>
      </c>
      <c r="I63" t="s">
        <v>640</v>
      </c>
      <c r="J63" s="77" t="s">
        <v>641</v>
      </c>
      <c r="K63" s="51">
        <f t="shared" si="3"/>
        <v>1</v>
      </c>
      <c r="L63" t="s">
        <v>642</v>
      </c>
      <c r="M63" s="51">
        <f t="shared" si="4"/>
        <v>1</v>
      </c>
      <c r="N63" t="s">
        <v>180</v>
      </c>
      <c r="O63" t="s">
        <v>643</v>
      </c>
      <c r="P63" t="s">
        <v>638</v>
      </c>
      <c r="Q63" t="s">
        <v>579</v>
      </c>
      <c r="R63" t="str">
        <f t="shared" si="5"/>
        <v>Type: Pine--Proj: 55--Year: --Site: USA</v>
      </c>
    </row>
    <row r="64" spans="1:18" x14ac:dyDescent="0.25">
      <c r="A64" s="51">
        <v>56</v>
      </c>
      <c r="B64" s="51">
        <v>56</v>
      </c>
      <c r="C64" s="51" t="s">
        <v>328</v>
      </c>
      <c r="D64" t="s">
        <v>271</v>
      </c>
      <c r="E64" t="s">
        <v>271</v>
      </c>
      <c r="F64" t="s">
        <v>329</v>
      </c>
      <c r="G64" s="22" t="s">
        <v>202</v>
      </c>
      <c r="H64" t="s">
        <v>644</v>
      </c>
      <c r="I64" t="s">
        <v>645</v>
      </c>
      <c r="J64" s="77" t="s">
        <v>646</v>
      </c>
      <c r="K64" s="51">
        <f t="shared" si="3"/>
        <v>1</v>
      </c>
      <c r="L64" t="s">
        <v>647</v>
      </c>
      <c r="M64" s="51">
        <f t="shared" si="4"/>
        <v>1</v>
      </c>
      <c r="N64" t="s">
        <v>180</v>
      </c>
      <c r="O64" t="s">
        <v>648</v>
      </c>
      <c r="P64" t="s">
        <v>638</v>
      </c>
      <c r="Q64" t="s">
        <v>579</v>
      </c>
      <c r="R64" t="str">
        <f t="shared" si="5"/>
        <v>Type: Pine--Proj: 56--Year: --Site: USA</v>
      </c>
    </row>
    <row r="65" spans="1:18" x14ac:dyDescent="0.25">
      <c r="A65" s="51">
        <v>57</v>
      </c>
      <c r="B65" s="51">
        <v>57</v>
      </c>
      <c r="C65" s="51" t="s">
        <v>328</v>
      </c>
      <c r="D65" t="s">
        <v>272</v>
      </c>
      <c r="E65" t="s">
        <v>272</v>
      </c>
      <c r="F65" t="s">
        <v>329</v>
      </c>
      <c r="G65" s="22" t="s">
        <v>202</v>
      </c>
      <c r="H65" t="s">
        <v>649</v>
      </c>
      <c r="I65" t="s">
        <v>650</v>
      </c>
      <c r="J65" s="77" t="s">
        <v>651</v>
      </c>
      <c r="K65" s="51">
        <f t="shared" si="3"/>
        <v>1</v>
      </c>
      <c r="L65" t="s">
        <v>652</v>
      </c>
      <c r="M65" s="51">
        <f t="shared" si="4"/>
        <v>1</v>
      </c>
      <c r="N65" t="s">
        <v>180</v>
      </c>
      <c r="O65" t="s">
        <v>653</v>
      </c>
      <c r="P65" t="s">
        <v>638</v>
      </c>
      <c r="Q65" t="s">
        <v>579</v>
      </c>
      <c r="R65" t="str">
        <f t="shared" si="5"/>
        <v>Type: Pine--Proj: 57--Year: --Site: USA</v>
      </c>
    </row>
    <row r="66" spans="1:18" x14ac:dyDescent="0.25">
      <c r="A66" s="59">
        <v>58</v>
      </c>
      <c r="B66" s="51">
        <v>58</v>
      </c>
      <c r="C66" s="51" t="s">
        <v>328</v>
      </c>
      <c r="D66" t="s">
        <v>357</v>
      </c>
      <c r="E66" t="s">
        <v>993</v>
      </c>
      <c r="F66" t="s">
        <v>329</v>
      </c>
      <c r="G66" s="22" t="s">
        <v>202</v>
      </c>
      <c r="H66" t="s">
        <v>359</v>
      </c>
      <c r="I66" t="s">
        <v>994</v>
      </c>
      <c r="J66" s="77" t="s">
        <v>995</v>
      </c>
      <c r="K66" s="51">
        <f t="shared" si="3"/>
        <v>1</v>
      </c>
      <c r="L66" t="s">
        <v>996</v>
      </c>
      <c r="M66" s="51">
        <f t="shared" si="4"/>
        <v>1</v>
      </c>
      <c r="N66" t="s">
        <v>180</v>
      </c>
      <c r="O66" t="s">
        <v>843</v>
      </c>
      <c r="P66" t="s">
        <v>638</v>
      </c>
      <c r="Q66" t="s">
        <v>844</v>
      </c>
      <c r="R66" t="str">
        <f t="shared" si="5"/>
        <v xml:space="preserve">Type: Pine--Proj:--Year: --Site: </v>
      </c>
    </row>
    <row r="67" spans="1:18" x14ac:dyDescent="0.25">
      <c r="A67" s="51">
        <v>59</v>
      </c>
      <c r="B67" s="51">
        <v>59</v>
      </c>
      <c r="C67" s="51" t="s">
        <v>328</v>
      </c>
      <c r="D67" t="s">
        <v>273</v>
      </c>
      <c r="E67" t="s">
        <v>273</v>
      </c>
      <c r="F67" t="s">
        <v>654</v>
      </c>
      <c r="G67" s="22" t="s">
        <v>655</v>
      </c>
      <c r="H67" t="s">
        <v>656</v>
      </c>
      <c r="I67" t="s">
        <v>657</v>
      </c>
      <c r="J67" s="77" t="s">
        <v>658</v>
      </c>
      <c r="K67" s="51">
        <f t="shared" si="3"/>
        <v>1</v>
      </c>
      <c r="L67" t="s">
        <v>659</v>
      </c>
      <c r="M67" s="51">
        <f t="shared" si="4"/>
        <v>1</v>
      </c>
      <c r="N67" t="s">
        <v>274</v>
      </c>
      <c r="O67" t="s">
        <v>660</v>
      </c>
      <c r="P67" s="81" t="s">
        <v>661</v>
      </c>
      <c r="Q67" t="s">
        <v>662</v>
      </c>
      <c r="R67" t="str">
        <f t="shared" si="5"/>
        <v>Type: Domestic--Proj: 59--Year: 2003, 2005, 2006, 2007, 2008, 2009, 2010, 2016, 2017--Site: USA, GA, NC, SC, TN, VA</v>
      </c>
    </row>
    <row r="68" spans="1:18" x14ac:dyDescent="0.25">
      <c r="A68" s="51">
        <v>60</v>
      </c>
      <c r="B68" s="51">
        <v>60</v>
      </c>
      <c r="C68" s="51" t="s">
        <v>328</v>
      </c>
      <c r="D68" t="s">
        <v>275</v>
      </c>
      <c r="E68" t="s">
        <v>275</v>
      </c>
      <c r="F68" t="s">
        <v>585</v>
      </c>
      <c r="G68" s="22" t="s">
        <v>185</v>
      </c>
      <c r="H68" t="s">
        <v>663</v>
      </c>
      <c r="I68" t="s">
        <v>664</v>
      </c>
      <c r="J68" s="77" t="s">
        <v>665</v>
      </c>
      <c r="K68" s="51">
        <f t="shared" si="3"/>
        <v>1</v>
      </c>
      <c r="L68" t="s">
        <v>666</v>
      </c>
      <c r="M68" s="51">
        <f t="shared" si="4"/>
        <v>1</v>
      </c>
      <c r="N68" t="s">
        <v>261</v>
      </c>
      <c r="O68" t="s">
        <v>667</v>
      </c>
      <c r="P68" t="s">
        <v>668</v>
      </c>
      <c r="Q68" t="s">
        <v>669</v>
      </c>
      <c r="R68" t="str">
        <f t="shared" si="5"/>
        <v>Type: HwMajor--Proj: 60--Year: 2004, 2005--Site: Australia</v>
      </c>
    </row>
    <row r="69" spans="1:18" x14ac:dyDescent="0.25">
      <c r="A69" s="51">
        <v>61</v>
      </c>
      <c r="B69" s="51">
        <v>61</v>
      </c>
      <c r="C69" s="51" t="s">
        <v>328</v>
      </c>
      <c r="D69" t="s">
        <v>276</v>
      </c>
      <c r="E69" t="s">
        <v>276</v>
      </c>
      <c r="F69" t="s">
        <v>654</v>
      </c>
      <c r="G69" s="22" t="s">
        <v>655</v>
      </c>
      <c r="H69" t="s">
        <v>670</v>
      </c>
      <c r="I69" t="s">
        <v>671</v>
      </c>
      <c r="J69" s="77" t="s">
        <v>672</v>
      </c>
      <c r="K69" s="51">
        <f t="shared" si="3"/>
        <v>1</v>
      </c>
      <c r="L69" s="22" t="s">
        <v>673</v>
      </c>
      <c r="M69" s="51">
        <f t="shared" si="4"/>
        <v>1</v>
      </c>
      <c r="N69" s="22" t="s">
        <v>274</v>
      </c>
      <c r="O69" t="s">
        <v>674</v>
      </c>
      <c r="P69" s="81" t="s">
        <v>675</v>
      </c>
      <c r="Q69" t="s">
        <v>676</v>
      </c>
      <c r="R69" t="str">
        <f t="shared" si="5"/>
        <v>Type: Domestic--Proj: 61--Year: 2005, 2006, 2007, 2008, 2009, 2010, 2011, 2012, 2013, 2015, 2015, 2016, 2017--Site: USA, GA, NC, IN, KY, MA, ME, MI, NJ, NY, OH, PA, RI, SC, TN, VA, WV, WI</v>
      </c>
    </row>
    <row r="70" spans="1:18" x14ac:dyDescent="0.25">
      <c r="A70" s="51">
        <v>62</v>
      </c>
      <c r="B70" s="51">
        <v>62</v>
      </c>
      <c r="C70" s="51" t="s">
        <v>328</v>
      </c>
      <c r="D70" t="s">
        <v>277</v>
      </c>
      <c r="E70" t="s">
        <v>277</v>
      </c>
      <c r="F70" t="s">
        <v>329</v>
      </c>
      <c r="G70" s="22" t="s">
        <v>202</v>
      </c>
      <c r="H70" t="s">
        <v>677</v>
      </c>
      <c r="I70" t="s">
        <v>678</v>
      </c>
      <c r="J70" s="77" t="s">
        <v>679</v>
      </c>
      <c r="K70" s="51">
        <f t="shared" si="3"/>
        <v>1</v>
      </c>
      <c r="L70" t="s">
        <v>680</v>
      </c>
      <c r="M70" s="51">
        <f t="shared" si="4"/>
        <v>1</v>
      </c>
      <c r="N70" t="s">
        <v>180</v>
      </c>
      <c r="O70" t="s">
        <v>681</v>
      </c>
      <c r="P70" t="s">
        <v>682</v>
      </c>
      <c r="Q70" t="s">
        <v>432</v>
      </c>
      <c r="R70" t="str">
        <f t="shared" si="5"/>
        <v>Type: Pine--Proj: 62--Year: 2005--Site: Mexico</v>
      </c>
    </row>
    <row r="71" spans="1:18" x14ac:dyDescent="0.25">
      <c r="A71" s="51">
        <v>63</v>
      </c>
      <c r="B71" s="51">
        <v>63</v>
      </c>
      <c r="C71" s="51" t="s">
        <v>328</v>
      </c>
      <c r="D71" t="s">
        <v>278</v>
      </c>
      <c r="E71" t="s">
        <v>278</v>
      </c>
      <c r="F71" t="s">
        <v>683</v>
      </c>
      <c r="G71" s="22" t="s">
        <v>174</v>
      </c>
      <c r="H71" t="s">
        <v>684</v>
      </c>
      <c r="I71" t="s">
        <v>685</v>
      </c>
      <c r="J71" s="77" t="s">
        <v>686</v>
      </c>
      <c r="K71" s="51">
        <f t="shared" ref="K71:K102" si="6">COUNTIF(J$7:J$200,J71)</f>
        <v>1</v>
      </c>
      <c r="L71" t="s">
        <v>687</v>
      </c>
      <c r="M71" s="51">
        <f t="shared" ref="M71:M102" si="7">COUNTIF(L$7:L$155,L71)</f>
        <v>1</v>
      </c>
      <c r="N71" t="s">
        <v>261</v>
      </c>
      <c r="O71" t="s">
        <v>688</v>
      </c>
      <c r="P71" t="s">
        <v>689</v>
      </c>
      <c r="Q71" t="s">
        <v>690</v>
      </c>
      <c r="R71" t="str">
        <f t="shared" ref="R71:R102" si="8">"Type: "&amp;N71&amp;"--"&amp;O71&amp;"--"&amp;P71&amp;"--"&amp;Q71</f>
        <v>Type: HwMajor--Proj: 63--Year: 2009--Site: Costa Rica, Guatemala, Africa</v>
      </c>
    </row>
    <row r="72" spans="1:18" x14ac:dyDescent="0.25">
      <c r="A72" s="51">
        <v>64</v>
      </c>
      <c r="B72" s="51">
        <v>64</v>
      </c>
      <c r="C72" s="51" t="s">
        <v>328</v>
      </c>
      <c r="D72" t="s">
        <v>279</v>
      </c>
      <c r="E72" t="s">
        <v>279</v>
      </c>
      <c r="F72" t="s">
        <v>599</v>
      </c>
      <c r="G72" s="22" t="s">
        <v>190</v>
      </c>
      <c r="H72" t="s">
        <v>691</v>
      </c>
      <c r="I72" t="s">
        <v>692</v>
      </c>
      <c r="J72" s="77" t="s">
        <v>693</v>
      </c>
      <c r="K72" s="51">
        <f t="shared" si="6"/>
        <v>1</v>
      </c>
      <c r="L72" t="s">
        <v>694</v>
      </c>
      <c r="M72" s="51">
        <f t="shared" si="7"/>
        <v>1</v>
      </c>
      <c r="N72" t="s">
        <v>264</v>
      </c>
      <c r="O72" t="s">
        <v>695</v>
      </c>
      <c r="P72" t="s">
        <v>689</v>
      </c>
      <c r="Q72" t="s">
        <v>606</v>
      </c>
      <c r="R72" t="str">
        <f t="shared" si="8"/>
        <v>Type: Eucalypt--Proj: 64--Year: 2009--Site: Indonesia</v>
      </c>
    </row>
    <row r="73" spans="1:18" x14ac:dyDescent="0.25">
      <c r="A73" s="51">
        <v>65</v>
      </c>
      <c r="B73" s="51">
        <v>65</v>
      </c>
      <c r="C73" s="51" t="s">
        <v>328</v>
      </c>
      <c r="D73" t="s">
        <v>280</v>
      </c>
      <c r="E73" t="s">
        <v>280</v>
      </c>
      <c r="F73" t="s">
        <v>599</v>
      </c>
      <c r="G73" s="22" t="s">
        <v>190</v>
      </c>
      <c r="H73" t="s">
        <v>696</v>
      </c>
      <c r="I73" t="s">
        <v>697</v>
      </c>
      <c r="J73" s="77" t="s">
        <v>698</v>
      </c>
      <c r="K73" s="51">
        <f t="shared" si="6"/>
        <v>1</v>
      </c>
      <c r="L73" t="s">
        <v>699</v>
      </c>
      <c r="M73" s="51">
        <f t="shared" si="7"/>
        <v>1</v>
      </c>
      <c r="N73" t="s">
        <v>264</v>
      </c>
      <c r="O73" t="s">
        <v>700</v>
      </c>
      <c r="P73" t="s">
        <v>701</v>
      </c>
      <c r="Q73" t="s">
        <v>669</v>
      </c>
      <c r="R73" t="str">
        <f t="shared" si="8"/>
        <v>Type: Eucalypt--Proj: 65, 97--Year: 2010--Site: Australia</v>
      </c>
    </row>
    <row r="74" spans="1:18" x14ac:dyDescent="0.25">
      <c r="A74" s="51">
        <v>66</v>
      </c>
      <c r="B74" s="51">
        <v>66</v>
      </c>
      <c r="C74" s="51" t="s">
        <v>328</v>
      </c>
      <c r="D74" t="s">
        <v>281</v>
      </c>
      <c r="E74" t="s">
        <v>281</v>
      </c>
      <c r="F74" t="s">
        <v>329</v>
      </c>
      <c r="G74" s="22" t="s">
        <v>202</v>
      </c>
      <c r="H74" t="s">
        <v>702</v>
      </c>
      <c r="I74" t="s">
        <v>703</v>
      </c>
      <c r="J74" s="77" t="s">
        <v>704</v>
      </c>
      <c r="K74" s="51">
        <f t="shared" si="6"/>
        <v>1</v>
      </c>
      <c r="L74" t="s">
        <v>705</v>
      </c>
      <c r="M74" s="51">
        <f t="shared" si="7"/>
        <v>1</v>
      </c>
      <c r="N74" t="s">
        <v>274</v>
      </c>
      <c r="O74" t="s">
        <v>706</v>
      </c>
      <c r="P74" s="81" t="s">
        <v>707</v>
      </c>
      <c r="Q74" t="s">
        <v>708</v>
      </c>
      <c r="R74" t="str">
        <f t="shared" si="8"/>
        <v>Type: Domestic--Proj: 66--Year: 2010, 2011, 2012, 2013, 2014, 2016, 2018--Site: USA, GA, MD, NC, PA, SC, TN, VA, WV</v>
      </c>
    </row>
    <row r="75" spans="1:18" x14ac:dyDescent="0.25">
      <c r="A75" s="51">
        <v>67</v>
      </c>
      <c r="B75" s="51">
        <v>67</v>
      </c>
      <c r="C75" s="51" t="s">
        <v>328</v>
      </c>
      <c r="D75" t="s">
        <v>282</v>
      </c>
      <c r="E75" t="s">
        <v>282</v>
      </c>
      <c r="F75" t="s">
        <v>599</v>
      </c>
      <c r="G75" s="22" t="s">
        <v>190</v>
      </c>
      <c r="H75" t="s">
        <v>684</v>
      </c>
      <c r="I75" t="s">
        <v>685</v>
      </c>
      <c r="J75" s="77" t="s">
        <v>709</v>
      </c>
      <c r="K75" s="51">
        <f t="shared" si="6"/>
        <v>1</v>
      </c>
      <c r="L75" t="s">
        <v>710</v>
      </c>
      <c r="M75" s="51">
        <f t="shared" si="7"/>
        <v>1</v>
      </c>
      <c r="N75" t="s">
        <v>264</v>
      </c>
      <c r="O75" s="22" t="s">
        <v>711</v>
      </c>
      <c r="P75" t="s">
        <v>712</v>
      </c>
      <c r="Q75" t="s">
        <v>713</v>
      </c>
      <c r="R75" t="str">
        <f t="shared" si="8"/>
        <v>Type: Eucalypt--Proj: 67, 97--Year: 2012--Site: Colombia</v>
      </c>
    </row>
    <row r="76" spans="1:18" x14ac:dyDescent="0.25">
      <c r="A76" s="51">
        <v>68</v>
      </c>
      <c r="B76" s="51">
        <v>68</v>
      </c>
      <c r="C76" s="51" t="s">
        <v>328</v>
      </c>
      <c r="D76" t="s">
        <v>283</v>
      </c>
      <c r="E76" s="22" t="s">
        <v>283</v>
      </c>
      <c r="F76" t="s">
        <v>599</v>
      </c>
      <c r="G76" s="22" t="s">
        <v>190</v>
      </c>
      <c r="H76" t="s">
        <v>714</v>
      </c>
      <c r="I76" t="s">
        <v>715</v>
      </c>
      <c r="J76" s="77" t="s">
        <v>716</v>
      </c>
      <c r="K76" s="51">
        <f t="shared" si="6"/>
        <v>1</v>
      </c>
      <c r="L76" t="s">
        <v>717</v>
      </c>
      <c r="M76" s="51">
        <f t="shared" si="7"/>
        <v>1</v>
      </c>
      <c r="N76" t="s">
        <v>264</v>
      </c>
      <c r="O76" t="s">
        <v>718</v>
      </c>
      <c r="P76" t="s">
        <v>712</v>
      </c>
      <c r="Q76" t="s">
        <v>669</v>
      </c>
      <c r="R76" t="str">
        <f t="shared" si="8"/>
        <v>Type: Eucalypt--Proj: 68, 97--Year: 2012--Site: Australia</v>
      </c>
    </row>
    <row r="77" spans="1:18" x14ac:dyDescent="0.25">
      <c r="A77" s="51">
        <v>69</v>
      </c>
      <c r="B77" s="51">
        <v>69</v>
      </c>
      <c r="C77" s="51" t="s">
        <v>328</v>
      </c>
      <c r="D77" t="s">
        <v>284</v>
      </c>
      <c r="E77" t="s">
        <v>284</v>
      </c>
      <c r="F77" t="s">
        <v>599</v>
      </c>
      <c r="G77" s="22" t="s">
        <v>190</v>
      </c>
      <c r="H77" t="s">
        <v>719</v>
      </c>
      <c r="I77" t="s">
        <v>720</v>
      </c>
      <c r="J77" s="77" t="s">
        <v>721</v>
      </c>
      <c r="K77" s="51">
        <f t="shared" si="6"/>
        <v>1</v>
      </c>
      <c r="L77" t="s">
        <v>722</v>
      </c>
      <c r="M77" s="51">
        <f t="shared" si="7"/>
        <v>1</v>
      </c>
      <c r="N77" t="s">
        <v>264</v>
      </c>
      <c r="O77" t="s">
        <v>723</v>
      </c>
      <c r="P77" t="s">
        <v>712</v>
      </c>
      <c r="Q77" t="s">
        <v>669</v>
      </c>
      <c r="R77" t="str">
        <f t="shared" si="8"/>
        <v>Type: Eucalypt--Proj: 69, 97--Year: 2012--Site: Australia</v>
      </c>
    </row>
    <row r="78" spans="1:18" x14ac:dyDescent="0.25">
      <c r="A78" s="51">
        <v>70</v>
      </c>
      <c r="B78" s="51">
        <v>70</v>
      </c>
      <c r="C78" s="51" t="s">
        <v>328</v>
      </c>
      <c r="D78" t="s">
        <v>285</v>
      </c>
      <c r="E78" t="s">
        <v>285</v>
      </c>
      <c r="F78" t="s">
        <v>599</v>
      </c>
      <c r="G78" s="22" t="s">
        <v>190</v>
      </c>
      <c r="H78" t="s">
        <v>724</v>
      </c>
      <c r="I78" t="s">
        <v>725</v>
      </c>
      <c r="J78" s="77" t="s">
        <v>726</v>
      </c>
      <c r="K78" s="51">
        <f t="shared" si="6"/>
        <v>1</v>
      </c>
      <c r="L78" t="s">
        <v>727</v>
      </c>
      <c r="M78" s="51">
        <f t="shared" si="7"/>
        <v>1</v>
      </c>
      <c r="N78" t="s">
        <v>264</v>
      </c>
      <c r="O78" t="s">
        <v>728</v>
      </c>
      <c r="P78" t="s">
        <v>712</v>
      </c>
      <c r="Q78" t="s">
        <v>669</v>
      </c>
      <c r="R78" t="str">
        <f t="shared" si="8"/>
        <v>Type: Eucalypt--Proj: 70--Year: 2012--Site: Australia</v>
      </c>
    </row>
    <row r="79" spans="1:18" x14ac:dyDescent="0.25">
      <c r="A79" s="51">
        <v>71</v>
      </c>
      <c r="B79" s="51">
        <v>71</v>
      </c>
      <c r="C79" s="51" t="s">
        <v>328</v>
      </c>
      <c r="D79" t="s">
        <v>286</v>
      </c>
      <c r="E79" t="s">
        <v>286</v>
      </c>
      <c r="F79" t="s">
        <v>599</v>
      </c>
      <c r="G79" s="22" t="s">
        <v>190</v>
      </c>
      <c r="H79" t="s">
        <v>729</v>
      </c>
      <c r="I79" t="s">
        <v>730</v>
      </c>
      <c r="J79" s="77" t="s">
        <v>731</v>
      </c>
      <c r="K79" s="51">
        <f t="shared" si="6"/>
        <v>1</v>
      </c>
      <c r="L79" t="s">
        <v>732</v>
      </c>
      <c r="M79" s="51">
        <f t="shared" si="7"/>
        <v>1</v>
      </c>
      <c r="N79" t="s">
        <v>264</v>
      </c>
      <c r="O79" s="22" t="s">
        <v>733</v>
      </c>
      <c r="P79" t="s">
        <v>712</v>
      </c>
      <c r="Q79" t="s">
        <v>669</v>
      </c>
      <c r="R79" t="str">
        <f t="shared" si="8"/>
        <v>Type: Eucalypt--Proj: 71, 97--Year: 2012--Site: Australia</v>
      </c>
    </row>
    <row r="80" spans="1:18" x14ac:dyDescent="0.25">
      <c r="A80" s="51">
        <v>72</v>
      </c>
      <c r="B80" s="51">
        <v>72</v>
      </c>
      <c r="C80" s="51" t="s">
        <v>328</v>
      </c>
      <c r="D80" t="s">
        <v>287</v>
      </c>
      <c r="E80" t="s">
        <v>287</v>
      </c>
      <c r="F80" t="s">
        <v>599</v>
      </c>
      <c r="G80" s="22" t="s">
        <v>190</v>
      </c>
      <c r="H80" t="s">
        <v>734</v>
      </c>
      <c r="I80" t="s">
        <v>735</v>
      </c>
      <c r="J80" s="77" t="s">
        <v>736</v>
      </c>
      <c r="K80" s="51">
        <f t="shared" si="6"/>
        <v>1</v>
      </c>
      <c r="L80" t="s">
        <v>737</v>
      </c>
      <c r="M80" s="51">
        <f t="shared" si="7"/>
        <v>1</v>
      </c>
      <c r="N80" t="s">
        <v>264</v>
      </c>
      <c r="O80" t="s">
        <v>738</v>
      </c>
      <c r="P80" t="s">
        <v>712</v>
      </c>
      <c r="Q80" t="s">
        <v>669</v>
      </c>
      <c r="R80" t="str">
        <f t="shared" si="8"/>
        <v>Type: Eucalypt--Proj: 72, 97--Year: 2012--Site: Australia</v>
      </c>
    </row>
    <row r="81" spans="1:18" x14ac:dyDescent="0.25">
      <c r="A81" s="51">
        <v>73</v>
      </c>
      <c r="B81" s="51">
        <v>73</v>
      </c>
      <c r="C81" s="51" t="s">
        <v>328</v>
      </c>
      <c r="D81" t="s">
        <v>288</v>
      </c>
      <c r="E81" t="s">
        <v>288</v>
      </c>
      <c r="F81" t="s">
        <v>739</v>
      </c>
      <c r="G81" s="22" t="s">
        <v>181</v>
      </c>
      <c r="H81" t="s">
        <v>740</v>
      </c>
      <c r="I81" t="s">
        <v>741</v>
      </c>
      <c r="J81" s="77" t="s">
        <v>742</v>
      </c>
      <c r="K81" s="51">
        <f t="shared" si="6"/>
        <v>1</v>
      </c>
      <c r="L81" t="s">
        <v>743</v>
      </c>
      <c r="M81" s="51">
        <f t="shared" si="7"/>
        <v>1</v>
      </c>
      <c r="N81" t="s">
        <v>264</v>
      </c>
      <c r="O81" t="s">
        <v>744</v>
      </c>
      <c r="P81" t="s">
        <v>712</v>
      </c>
      <c r="Q81" t="s">
        <v>669</v>
      </c>
      <c r="R81" t="str">
        <f t="shared" si="8"/>
        <v>Type: Eucalypt--Proj: 73--Year: 2012--Site: Australia</v>
      </c>
    </row>
    <row r="82" spans="1:18" x14ac:dyDescent="0.25">
      <c r="A82" s="51">
        <v>74</v>
      </c>
      <c r="B82" s="51">
        <v>74</v>
      </c>
      <c r="C82" s="51" t="s">
        <v>328</v>
      </c>
      <c r="D82" t="s">
        <v>289</v>
      </c>
      <c r="E82" t="s">
        <v>289</v>
      </c>
      <c r="F82" t="s">
        <v>599</v>
      </c>
      <c r="G82" s="22" t="s">
        <v>190</v>
      </c>
      <c r="H82" t="s">
        <v>745</v>
      </c>
      <c r="I82" t="s">
        <v>746</v>
      </c>
      <c r="J82" s="77" t="s">
        <v>747</v>
      </c>
      <c r="K82" s="51">
        <f t="shared" si="6"/>
        <v>1</v>
      </c>
      <c r="L82" t="s">
        <v>748</v>
      </c>
      <c r="M82" s="51">
        <f t="shared" si="7"/>
        <v>1</v>
      </c>
      <c r="N82" t="s">
        <v>264</v>
      </c>
      <c r="O82" t="s">
        <v>749</v>
      </c>
      <c r="P82" t="s">
        <v>712</v>
      </c>
      <c r="Q82" t="s">
        <v>669</v>
      </c>
      <c r="R82" t="str">
        <f t="shared" si="8"/>
        <v>Type: Eucalypt--Proj: 74, 97--Year: 2012--Site: Australia</v>
      </c>
    </row>
    <row r="83" spans="1:18" x14ac:dyDescent="0.25">
      <c r="A83" s="51">
        <v>75</v>
      </c>
      <c r="B83" s="51">
        <v>75</v>
      </c>
      <c r="C83" s="51" t="s">
        <v>328</v>
      </c>
      <c r="D83" t="s">
        <v>290</v>
      </c>
      <c r="E83" t="s">
        <v>290</v>
      </c>
      <c r="F83" t="s">
        <v>739</v>
      </c>
      <c r="G83" s="22" t="s">
        <v>181</v>
      </c>
      <c r="H83" t="s">
        <v>750</v>
      </c>
      <c r="I83" t="s">
        <v>751</v>
      </c>
      <c r="J83" s="77" t="s">
        <v>752</v>
      </c>
      <c r="K83" s="51">
        <f t="shared" si="6"/>
        <v>1</v>
      </c>
      <c r="L83" t="s">
        <v>753</v>
      </c>
      <c r="M83" s="51">
        <f t="shared" si="7"/>
        <v>1</v>
      </c>
      <c r="N83" t="s">
        <v>264</v>
      </c>
      <c r="O83" t="s">
        <v>754</v>
      </c>
      <c r="P83" t="s">
        <v>712</v>
      </c>
      <c r="Q83" t="s">
        <v>669</v>
      </c>
      <c r="R83" t="str">
        <f t="shared" si="8"/>
        <v>Type: Eucalypt--Proj: 75--Year: 2012--Site: Australia</v>
      </c>
    </row>
    <row r="84" spans="1:18" x14ac:dyDescent="0.25">
      <c r="A84" s="51">
        <v>76</v>
      </c>
      <c r="B84" s="51">
        <v>76</v>
      </c>
      <c r="C84" s="51" t="s">
        <v>328</v>
      </c>
      <c r="D84" t="s">
        <v>291</v>
      </c>
      <c r="E84" t="s">
        <v>291</v>
      </c>
      <c r="F84" t="s">
        <v>739</v>
      </c>
      <c r="G84" s="22" t="s">
        <v>181</v>
      </c>
      <c r="H84" t="s">
        <v>755</v>
      </c>
      <c r="I84" t="s">
        <v>756</v>
      </c>
      <c r="J84" s="77" t="s">
        <v>757</v>
      </c>
      <c r="K84" s="51">
        <f t="shared" si="6"/>
        <v>1</v>
      </c>
      <c r="L84" t="s">
        <v>758</v>
      </c>
      <c r="M84" s="51">
        <f t="shared" si="7"/>
        <v>1</v>
      </c>
      <c r="N84" t="s">
        <v>264</v>
      </c>
      <c r="O84" t="s">
        <v>759</v>
      </c>
      <c r="P84" t="s">
        <v>712</v>
      </c>
      <c r="Q84" t="s">
        <v>669</v>
      </c>
      <c r="R84" t="str">
        <f t="shared" si="8"/>
        <v>Type: Eucalypt--Proj: 76, 97--Year: 2012--Site: Australia</v>
      </c>
    </row>
    <row r="85" spans="1:18" x14ac:dyDescent="0.25">
      <c r="A85" s="51">
        <v>77</v>
      </c>
      <c r="B85" s="51">
        <v>77</v>
      </c>
      <c r="C85" s="51" t="s">
        <v>328</v>
      </c>
      <c r="D85" t="s">
        <v>292</v>
      </c>
      <c r="E85" s="22" t="s">
        <v>292</v>
      </c>
      <c r="F85" t="s">
        <v>760</v>
      </c>
      <c r="G85" s="22" t="s">
        <v>761</v>
      </c>
      <c r="H85" t="s">
        <v>762</v>
      </c>
      <c r="I85" t="s">
        <v>763</v>
      </c>
      <c r="J85" s="77" t="s">
        <v>764</v>
      </c>
      <c r="K85" s="51">
        <f t="shared" si="6"/>
        <v>1</v>
      </c>
      <c r="L85" t="s">
        <v>765</v>
      </c>
      <c r="M85" s="51">
        <f t="shared" si="7"/>
        <v>1</v>
      </c>
      <c r="N85" t="s">
        <v>274</v>
      </c>
      <c r="O85" t="s">
        <v>766</v>
      </c>
      <c r="P85" s="81" t="s">
        <v>767</v>
      </c>
      <c r="Q85" t="s">
        <v>768</v>
      </c>
      <c r="R85" t="str">
        <f t="shared" si="8"/>
        <v>Type: Domestic--Proj: 77--Year: 2012, 2013, 2014--Site: USA, GA. NC. SC, TN, VA</v>
      </c>
    </row>
    <row r="86" spans="1:18" x14ac:dyDescent="0.25">
      <c r="A86" s="51">
        <v>78</v>
      </c>
      <c r="B86" s="51">
        <v>78</v>
      </c>
      <c r="C86" s="51" t="s">
        <v>328</v>
      </c>
      <c r="D86" t="s">
        <v>293</v>
      </c>
      <c r="E86" t="s">
        <v>293</v>
      </c>
      <c r="F86" t="s">
        <v>599</v>
      </c>
      <c r="G86" s="22" t="s">
        <v>190</v>
      </c>
      <c r="H86" t="s">
        <v>769</v>
      </c>
      <c r="I86" t="s">
        <v>770</v>
      </c>
      <c r="J86" s="77" t="s">
        <v>771</v>
      </c>
      <c r="K86" s="51">
        <f t="shared" si="6"/>
        <v>1</v>
      </c>
      <c r="L86" t="s">
        <v>772</v>
      </c>
      <c r="M86" s="51">
        <f t="shared" si="7"/>
        <v>1</v>
      </c>
      <c r="N86" t="s">
        <v>264</v>
      </c>
      <c r="O86" s="22" t="s">
        <v>773</v>
      </c>
      <c r="P86" t="s">
        <v>712</v>
      </c>
      <c r="Q86" t="s">
        <v>669</v>
      </c>
      <c r="R86" t="str">
        <f t="shared" si="8"/>
        <v>Type: Eucalypt--Proj: 78, 97--Year: 2012--Site: Australia</v>
      </c>
    </row>
    <row r="87" spans="1:18" x14ac:dyDescent="0.25">
      <c r="A87" s="51">
        <v>79</v>
      </c>
      <c r="B87" s="51">
        <v>79</v>
      </c>
      <c r="C87" s="51" t="s">
        <v>328</v>
      </c>
      <c r="D87" t="s">
        <v>294</v>
      </c>
      <c r="E87" t="s">
        <v>294</v>
      </c>
      <c r="F87" t="s">
        <v>599</v>
      </c>
      <c r="G87" s="22" t="s">
        <v>190</v>
      </c>
      <c r="H87" t="s">
        <v>774</v>
      </c>
      <c r="I87" t="s">
        <v>775</v>
      </c>
      <c r="J87" s="77" t="s">
        <v>776</v>
      </c>
      <c r="K87" s="51">
        <f t="shared" si="6"/>
        <v>1</v>
      </c>
      <c r="L87" t="s">
        <v>777</v>
      </c>
      <c r="M87" s="51">
        <f t="shared" si="7"/>
        <v>1</v>
      </c>
      <c r="N87" t="s">
        <v>264</v>
      </c>
      <c r="O87" t="s">
        <v>778</v>
      </c>
      <c r="P87" t="s">
        <v>638</v>
      </c>
      <c r="Q87" t="s">
        <v>669</v>
      </c>
      <c r="R87" t="str">
        <f t="shared" si="8"/>
        <v>Type: Eucalypt--Proj: 79, 97--Year: --Site: Australia</v>
      </c>
    </row>
    <row r="88" spans="1:18" x14ac:dyDescent="0.25">
      <c r="A88" s="59">
        <v>80</v>
      </c>
      <c r="B88" s="51">
        <v>80</v>
      </c>
      <c r="C88" s="51" t="s">
        <v>328</v>
      </c>
      <c r="D88" t="s">
        <v>779</v>
      </c>
      <c r="E88" s="22" t="s">
        <v>779</v>
      </c>
      <c r="F88" t="s">
        <v>379</v>
      </c>
      <c r="G88" s="22" t="s">
        <v>380</v>
      </c>
      <c r="H88" t="s">
        <v>780</v>
      </c>
      <c r="I88" t="s">
        <v>781</v>
      </c>
      <c r="J88" s="77" t="s">
        <v>782</v>
      </c>
      <c r="K88" s="51">
        <f t="shared" si="6"/>
        <v>1</v>
      </c>
      <c r="L88" t="s">
        <v>783</v>
      </c>
      <c r="M88" s="51">
        <f t="shared" si="7"/>
        <v>1</v>
      </c>
      <c r="N88" t="s">
        <v>274</v>
      </c>
      <c r="O88" t="s">
        <v>784</v>
      </c>
      <c r="P88" s="81" t="s">
        <v>785</v>
      </c>
      <c r="Q88" t="s">
        <v>786</v>
      </c>
      <c r="R88" t="str">
        <f t="shared" si="8"/>
        <v>Type: Domestic--Proj: 80--Year: 2012, 2014, 2015, 2016, 2017--Site: USA, NC, TN, VA</v>
      </c>
    </row>
    <row r="89" spans="1:18" x14ac:dyDescent="0.25">
      <c r="A89" s="59">
        <v>81</v>
      </c>
      <c r="B89" s="51">
        <v>81</v>
      </c>
      <c r="C89" s="51" t="s">
        <v>328</v>
      </c>
      <c r="D89" t="s">
        <v>295</v>
      </c>
      <c r="E89" t="s">
        <v>295</v>
      </c>
      <c r="F89" t="s">
        <v>787</v>
      </c>
      <c r="G89" s="22" t="s">
        <v>788</v>
      </c>
      <c r="H89" t="s">
        <v>789</v>
      </c>
      <c r="I89" t="s">
        <v>790</v>
      </c>
      <c r="J89" s="77" t="s">
        <v>791</v>
      </c>
      <c r="K89" s="51">
        <f t="shared" si="6"/>
        <v>1</v>
      </c>
      <c r="L89" t="s">
        <v>792</v>
      </c>
      <c r="M89" s="51">
        <f t="shared" si="7"/>
        <v>1</v>
      </c>
      <c r="N89" t="s">
        <v>274</v>
      </c>
      <c r="O89" t="s">
        <v>793</v>
      </c>
      <c r="P89" s="81" t="s">
        <v>794</v>
      </c>
      <c r="Q89" t="s">
        <v>795</v>
      </c>
      <c r="R89" t="str">
        <f t="shared" si="8"/>
        <v>Type: Domestic--Proj: 81--Year: 2015, 2016, 2017--Site: USA, NC, VA, WV</v>
      </c>
    </row>
    <row r="90" spans="1:18" x14ac:dyDescent="0.25">
      <c r="A90" s="59">
        <v>82</v>
      </c>
      <c r="B90" s="51">
        <v>82</v>
      </c>
      <c r="C90" s="51" t="s">
        <v>328</v>
      </c>
      <c r="D90" t="s">
        <v>796</v>
      </c>
      <c r="E90" s="22" t="s">
        <v>796</v>
      </c>
      <c r="F90" t="s">
        <v>797</v>
      </c>
      <c r="G90" s="22" t="s">
        <v>798</v>
      </c>
      <c r="H90" t="s">
        <v>799</v>
      </c>
      <c r="I90" t="s">
        <v>800</v>
      </c>
      <c r="J90" s="77" t="s">
        <v>801</v>
      </c>
      <c r="K90" s="51">
        <f t="shared" si="6"/>
        <v>1</v>
      </c>
      <c r="L90" t="s">
        <v>802</v>
      </c>
      <c r="M90" s="51">
        <f t="shared" si="7"/>
        <v>1</v>
      </c>
      <c r="N90" t="s">
        <v>274</v>
      </c>
      <c r="O90" t="s">
        <v>803</v>
      </c>
      <c r="P90" s="81" t="s">
        <v>804</v>
      </c>
      <c r="Q90" t="s">
        <v>805</v>
      </c>
      <c r="R90" t="str">
        <f t="shared" si="8"/>
        <v>Type: Domestic--Proj: 82--Year: 2018--Site: USA, TX</v>
      </c>
    </row>
    <row r="91" spans="1:18" x14ac:dyDescent="0.25">
      <c r="A91" s="59" t="s">
        <v>1152</v>
      </c>
      <c r="B91" s="51">
        <v>82.1</v>
      </c>
      <c r="C91" s="51" t="s">
        <v>328</v>
      </c>
      <c r="D91" t="s">
        <v>806</v>
      </c>
      <c r="E91" s="22" t="s">
        <v>806</v>
      </c>
      <c r="F91" t="s">
        <v>797</v>
      </c>
      <c r="G91" s="22" t="s">
        <v>798</v>
      </c>
      <c r="H91" t="s">
        <v>807</v>
      </c>
      <c r="I91" t="s">
        <v>808</v>
      </c>
      <c r="J91" s="77" t="s">
        <v>809</v>
      </c>
      <c r="K91" s="51">
        <f t="shared" si="6"/>
        <v>1</v>
      </c>
      <c r="L91" t="s">
        <v>810</v>
      </c>
      <c r="M91" s="51">
        <f t="shared" si="7"/>
        <v>1</v>
      </c>
      <c r="N91" t="s">
        <v>274</v>
      </c>
      <c r="O91" t="s">
        <v>803</v>
      </c>
      <c r="P91" s="81" t="s">
        <v>811</v>
      </c>
      <c r="Q91" t="s">
        <v>812</v>
      </c>
      <c r="R91" t="str">
        <f t="shared" si="8"/>
        <v>Type: Domestic--Proj: 82--Year: 2016--Site: USA, TN</v>
      </c>
    </row>
    <row r="92" spans="1:18" x14ac:dyDescent="0.25">
      <c r="A92" s="59" t="s">
        <v>1152</v>
      </c>
      <c r="B92" s="51">
        <v>82.2</v>
      </c>
      <c r="C92" s="51" t="s">
        <v>328</v>
      </c>
      <c r="D92" t="s">
        <v>813</v>
      </c>
      <c r="E92" t="s">
        <v>813</v>
      </c>
      <c r="F92" t="s">
        <v>797</v>
      </c>
      <c r="G92" s="22" t="s">
        <v>798</v>
      </c>
      <c r="H92" t="s">
        <v>656</v>
      </c>
      <c r="I92" t="s">
        <v>657</v>
      </c>
      <c r="J92" s="77" t="s">
        <v>814</v>
      </c>
      <c r="K92" s="51">
        <f t="shared" si="6"/>
        <v>1</v>
      </c>
      <c r="L92" t="s">
        <v>815</v>
      </c>
      <c r="M92" s="51">
        <f t="shared" si="7"/>
        <v>1</v>
      </c>
      <c r="N92" t="s">
        <v>274</v>
      </c>
      <c r="O92" t="s">
        <v>803</v>
      </c>
      <c r="P92" s="81" t="s">
        <v>816</v>
      </c>
      <c r="Q92" t="s">
        <v>817</v>
      </c>
      <c r="R92" t="str">
        <f t="shared" si="8"/>
        <v>Type: Domestic--Proj: 82--Year: 2016, 2017--Site: USA, LA, NC</v>
      </c>
    </row>
    <row r="93" spans="1:18" x14ac:dyDescent="0.25">
      <c r="A93" s="59" t="s">
        <v>1152</v>
      </c>
      <c r="B93" s="51">
        <v>82.3</v>
      </c>
      <c r="C93" s="51" t="s">
        <v>328</v>
      </c>
      <c r="D93" s="22" t="s">
        <v>818</v>
      </c>
      <c r="E93" t="s">
        <v>819</v>
      </c>
      <c r="F93" s="22" t="s">
        <v>797</v>
      </c>
      <c r="G93" s="22" t="s">
        <v>798</v>
      </c>
      <c r="H93" s="22" t="s">
        <v>820</v>
      </c>
      <c r="I93" t="s">
        <v>821</v>
      </c>
      <c r="J93" s="77" t="s">
        <v>822</v>
      </c>
      <c r="K93" s="51">
        <f t="shared" si="6"/>
        <v>1</v>
      </c>
      <c r="L93" t="s">
        <v>823</v>
      </c>
      <c r="M93" s="51">
        <f t="shared" si="7"/>
        <v>1</v>
      </c>
      <c r="N93" t="s">
        <v>274</v>
      </c>
      <c r="O93" t="s">
        <v>803</v>
      </c>
      <c r="P93" s="81" t="s">
        <v>824</v>
      </c>
      <c r="Q93" t="s">
        <v>825</v>
      </c>
      <c r="R93" t="str">
        <f t="shared" si="8"/>
        <v>Type: Domestic--Proj: 82--Year: 2017, 2018--Site: USA, NC, TX</v>
      </c>
    </row>
    <row r="94" spans="1:18" x14ac:dyDescent="0.25">
      <c r="A94" s="59" t="s">
        <v>1152</v>
      </c>
      <c r="B94" s="51">
        <v>82.4</v>
      </c>
      <c r="C94" s="51" t="s">
        <v>328</v>
      </c>
      <c r="D94" t="s">
        <v>826</v>
      </c>
      <c r="E94" t="s">
        <v>826</v>
      </c>
      <c r="F94" t="s">
        <v>797</v>
      </c>
      <c r="G94" s="22" t="s">
        <v>798</v>
      </c>
      <c r="H94" t="s">
        <v>827</v>
      </c>
      <c r="I94" t="s">
        <v>828</v>
      </c>
      <c r="J94" s="77" t="s">
        <v>829</v>
      </c>
      <c r="K94" s="51">
        <f t="shared" si="6"/>
        <v>1</v>
      </c>
      <c r="L94" t="s">
        <v>830</v>
      </c>
      <c r="M94" s="51">
        <f t="shared" si="7"/>
        <v>1</v>
      </c>
      <c r="N94" t="s">
        <v>274</v>
      </c>
      <c r="O94" t="s">
        <v>803</v>
      </c>
      <c r="P94" s="81" t="s">
        <v>831</v>
      </c>
      <c r="Q94" t="s">
        <v>832</v>
      </c>
      <c r="R94" t="str">
        <f t="shared" si="8"/>
        <v>Type: Domestic--Proj: 82--Year: 2017--Site: USA, NC</v>
      </c>
    </row>
    <row r="95" spans="1:18" x14ac:dyDescent="0.25">
      <c r="A95" s="59" t="s">
        <v>1152</v>
      </c>
      <c r="B95" s="51">
        <v>82.5</v>
      </c>
      <c r="C95" s="51" t="s">
        <v>328</v>
      </c>
      <c r="D95" t="s">
        <v>833</v>
      </c>
      <c r="E95" t="s">
        <v>833</v>
      </c>
      <c r="F95" t="s">
        <v>797</v>
      </c>
      <c r="G95" s="22" t="s">
        <v>798</v>
      </c>
      <c r="H95" t="s">
        <v>834</v>
      </c>
      <c r="I95" t="s">
        <v>835</v>
      </c>
      <c r="J95" s="77" t="s">
        <v>836</v>
      </c>
      <c r="K95" s="51">
        <f t="shared" si="6"/>
        <v>1</v>
      </c>
      <c r="L95" t="s">
        <v>837</v>
      </c>
      <c r="M95" s="51">
        <f t="shared" si="7"/>
        <v>1</v>
      </c>
      <c r="N95" t="s">
        <v>274</v>
      </c>
      <c r="O95" t="s">
        <v>803</v>
      </c>
      <c r="P95" s="81" t="s">
        <v>831</v>
      </c>
      <c r="Q95" t="s">
        <v>838</v>
      </c>
      <c r="R95" t="str">
        <f t="shared" si="8"/>
        <v>Type: Domestic--Proj: 82--Year: 2017--Site: USA, KY, TN</v>
      </c>
    </row>
    <row r="96" spans="1:18" x14ac:dyDescent="0.25">
      <c r="A96" s="59">
        <v>83</v>
      </c>
      <c r="B96" s="51">
        <v>83</v>
      </c>
      <c r="C96" s="51" t="s">
        <v>328</v>
      </c>
      <c r="D96" t="s">
        <v>296</v>
      </c>
      <c r="E96" t="s">
        <v>296</v>
      </c>
      <c r="F96" t="s">
        <v>599</v>
      </c>
      <c r="G96" s="22" t="s">
        <v>190</v>
      </c>
      <c r="H96" t="s">
        <v>839</v>
      </c>
      <c r="I96" t="s">
        <v>840</v>
      </c>
      <c r="J96" s="77" t="s">
        <v>841</v>
      </c>
      <c r="K96" s="51">
        <f t="shared" si="6"/>
        <v>1</v>
      </c>
      <c r="L96" t="s">
        <v>842</v>
      </c>
      <c r="M96" s="51">
        <f t="shared" si="7"/>
        <v>1</v>
      </c>
      <c r="N96" t="s">
        <v>264</v>
      </c>
      <c r="O96" s="22" t="s">
        <v>843</v>
      </c>
      <c r="P96" t="s">
        <v>638</v>
      </c>
      <c r="Q96" t="s">
        <v>844</v>
      </c>
      <c r="R96" t="str">
        <f t="shared" si="8"/>
        <v xml:space="preserve">Type: Eucalypt--Proj:--Year: --Site: </v>
      </c>
    </row>
    <row r="97" spans="1:18" x14ac:dyDescent="0.25">
      <c r="A97" s="59">
        <v>84</v>
      </c>
      <c r="B97" s="51">
        <v>84</v>
      </c>
      <c r="C97" s="51" t="s">
        <v>328</v>
      </c>
      <c r="D97" t="s">
        <v>845</v>
      </c>
      <c r="E97" t="s">
        <v>845</v>
      </c>
      <c r="F97" t="s">
        <v>329</v>
      </c>
      <c r="G97" s="22" t="s">
        <v>202</v>
      </c>
      <c r="H97" t="s">
        <v>846</v>
      </c>
      <c r="I97" t="s">
        <v>847</v>
      </c>
      <c r="J97" s="77" t="s">
        <v>848</v>
      </c>
      <c r="K97" s="51">
        <f t="shared" si="6"/>
        <v>1</v>
      </c>
      <c r="L97" t="s">
        <v>849</v>
      </c>
      <c r="M97" s="51">
        <f t="shared" si="7"/>
        <v>1</v>
      </c>
      <c r="N97" t="s">
        <v>274</v>
      </c>
      <c r="O97" t="s">
        <v>843</v>
      </c>
      <c r="P97" s="81" t="s">
        <v>638</v>
      </c>
      <c r="Q97" t="s">
        <v>844</v>
      </c>
      <c r="R97" t="str">
        <f t="shared" si="8"/>
        <v xml:space="preserve">Type: Domestic--Proj:--Year: --Site: </v>
      </c>
    </row>
    <row r="98" spans="1:18" x14ac:dyDescent="0.25">
      <c r="A98" s="59">
        <v>85</v>
      </c>
      <c r="B98" s="51">
        <v>85</v>
      </c>
      <c r="C98" s="51" t="s">
        <v>328</v>
      </c>
      <c r="D98" t="s">
        <v>850</v>
      </c>
      <c r="E98" t="s">
        <v>851</v>
      </c>
      <c r="F98" t="s">
        <v>599</v>
      </c>
      <c r="G98" s="22" t="s">
        <v>190</v>
      </c>
      <c r="H98" t="s">
        <v>852</v>
      </c>
      <c r="I98" t="s">
        <v>853</v>
      </c>
      <c r="J98" s="77" t="s">
        <v>854</v>
      </c>
      <c r="K98" s="51">
        <f t="shared" si="6"/>
        <v>1</v>
      </c>
      <c r="L98" t="s">
        <v>855</v>
      </c>
      <c r="M98" s="51">
        <f t="shared" si="7"/>
        <v>1</v>
      </c>
      <c r="N98" t="s">
        <v>264</v>
      </c>
      <c r="O98" t="s">
        <v>843</v>
      </c>
      <c r="P98" t="s">
        <v>638</v>
      </c>
      <c r="Q98" t="s">
        <v>844</v>
      </c>
      <c r="R98" t="str">
        <f t="shared" si="8"/>
        <v xml:space="preserve">Type: Eucalypt--Proj:--Year: --Site: </v>
      </c>
    </row>
    <row r="99" spans="1:18" x14ac:dyDescent="0.25">
      <c r="A99" s="80">
        <v>86</v>
      </c>
      <c r="B99" s="51">
        <v>86</v>
      </c>
      <c r="C99" s="51" t="s">
        <v>328</v>
      </c>
      <c r="D99" t="s">
        <v>856</v>
      </c>
      <c r="E99" t="s">
        <v>856</v>
      </c>
      <c r="F99" t="s">
        <v>599</v>
      </c>
      <c r="G99" s="22" t="s">
        <v>190</v>
      </c>
      <c r="H99" t="s">
        <v>857</v>
      </c>
      <c r="I99" t="s">
        <v>858</v>
      </c>
      <c r="J99" s="77" t="s">
        <v>859</v>
      </c>
      <c r="K99" s="51">
        <f t="shared" si="6"/>
        <v>1</v>
      </c>
      <c r="L99" t="s">
        <v>860</v>
      </c>
      <c r="M99" s="51">
        <f t="shared" si="7"/>
        <v>1</v>
      </c>
      <c r="N99" t="s">
        <v>264</v>
      </c>
      <c r="O99" t="s">
        <v>861</v>
      </c>
      <c r="P99" t="s">
        <v>638</v>
      </c>
      <c r="Q99" t="s">
        <v>844</v>
      </c>
      <c r="R99" t="str">
        <f t="shared" si="8"/>
        <v xml:space="preserve">Type: Eucalypt--Proj: 97--Year: --Site: </v>
      </c>
    </row>
    <row r="100" spans="1:18" x14ac:dyDescent="0.25">
      <c r="A100" s="80">
        <v>87</v>
      </c>
      <c r="B100" s="51">
        <v>87</v>
      </c>
      <c r="C100" s="51" t="s">
        <v>328</v>
      </c>
      <c r="D100" t="s">
        <v>862</v>
      </c>
      <c r="E100" t="s">
        <v>862</v>
      </c>
      <c r="F100" t="s">
        <v>599</v>
      </c>
      <c r="G100" s="22" t="s">
        <v>190</v>
      </c>
      <c r="H100" t="s">
        <v>863</v>
      </c>
      <c r="I100" t="s">
        <v>864</v>
      </c>
      <c r="J100" s="77" t="s">
        <v>865</v>
      </c>
      <c r="K100" s="51">
        <f t="shared" si="6"/>
        <v>1</v>
      </c>
      <c r="L100" t="s">
        <v>866</v>
      </c>
      <c r="M100" s="51">
        <f t="shared" si="7"/>
        <v>1</v>
      </c>
      <c r="N100" t="s">
        <v>264</v>
      </c>
      <c r="O100" t="s">
        <v>861</v>
      </c>
      <c r="P100" t="s">
        <v>638</v>
      </c>
      <c r="Q100" t="s">
        <v>844</v>
      </c>
      <c r="R100" t="str">
        <f t="shared" si="8"/>
        <v xml:space="preserve">Type: Eucalypt--Proj: 97--Year: --Site: </v>
      </c>
    </row>
    <row r="101" spans="1:18" x14ac:dyDescent="0.25">
      <c r="A101" s="59">
        <v>88</v>
      </c>
      <c r="B101" s="51">
        <v>88</v>
      </c>
      <c r="C101" s="51" t="s">
        <v>328</v>
      </c>
      <c r="D101" t="s">
        <v>867</v>
      </c>
      <c r="E101" t="s">
        <v>867</v>
      </c>
      <c r="F101" t="s">
        <v>599</v>
      </c>
      <c r="G101" s="22" t="s">
        <v>190</v>
      </c>
      <c r="H101" t="s">
        <v>868</v>
      </c>
      <c r="I101" t="s">
        <v>869</v>
      </c>
      <c r="J101" s="77" t="s">
        <v>870</v>
      </c>
      <c r="K101" s="51">
        <f t="shared" si="6"/>
        <v>1</v>
      </c>
      <c r="L101" t="s">
        <v>871</v>
      </c>
      <c r="M101" s="51">
        <f t="shared" si="7"/>
        <v>1</v>
      </c>
      <c r="N101" t="s">
        <v>264</v>
      </c>
      <c r="O101" t="s">
        <v>843</v>
      </c>
      <c r="P101" t="s">
        <v>638</v>
      </c>
      <c r="Q101" t="s">
        <v>844</v>
      </c>
      <c r="R101" t="str">
        <f t="shared" si="8"/>
        <v xml:space="preserve">Type: Eucalypt--Proj:--Year: --Site: </v>
      </c>
    </row>
    <row r="102" spans="1:18" x14ac:dyDescent="0.25">
      <c r="A102" s="80">
        <v>89</v>
      </c>
      <c r="B102" s="51">
        <v>89</v>
      </c>
      <c r="C102" s="82" t="s">
        <v>872</v>
      </c>
      <c r="D102" t="s">
        <v>873</v>
      </c>
      <c r="E102" t="s">
        <v>873</v>
      </c>
      <c r="F102" t="s">
        <v>599</v>
      </c>
      <c r="G102" s="22" t="s">
        <v>190</v>
      </c>
      <c r="H102" t="s">
        <v>874</v>
      </c>
      <c r="I102" t="s">
        <v>875</v>
      </c>
      <c r="J102" s="77" t="s">
        <v>876</v>
      </c>
      <c r="K102" s="51">
        <f t="shared" si="6"/>
        <v>2</v>
      </c>
      <c r="L102" t="s">
        <v>877</v>
      </c>
      <c r="M102" s="51">
        <f t="shared" si="7"/>
        <v>2</v>
      </c>
      <c r="N102" t="s">
        <v>264</v>
      </c>
      <c r="O102" t="s">
        <v>878</v>
      </c>
      <c r="P102" t="s">
        <v>879</v>
      </c>
      <c r="Q102" t="s">
        <v>880</v>
      </c>
      <c r="R102" t="str">
        <f t="shared" si="8"/>
        <v>Type: Eucalypt--Proj: 89 (97)--Year:  2022--Site:  Australia</v>
      </c>
    </row>
    <row r="103" spans="1:18" x14ac:dyDescent="0.25">
      <c r="A103" s="59">
        <v>90</v>
      </c>
      <c r="B103" s="51">
        <v>90</v>
      </c>
      <c r="C103" s="82" t="s">
        <v>872</v>
      </c>
      <c r="D103" t="s">
        <v>881</v>
      </c>
      <c r="E103" t="s">
        <v>881</v>
      </c>
      <c r="F103" t="s">
        <v>739</v>
      </c>
      <c r="G103" s="22" t="s">
        <v>181</v>
      </c>
      <c r="H103" t="s">
        <v>882</v>
      </c>
      <c r="I103" t="s">
        <v>883</v>
      </c>
      <c r="J103" s="77" t="s">
        <v>884</v>
      </c>
      <c r="K103" s="51">
        <f t="shared" ref="K103:K134" si="9">COUNTIF(J$7:J$200,J103)</f>
        <v>2</v>
      </c>
      <c r="L103" t="s">
        <v>885</v>
      </c>
      <c r="M103" s="51">
        <f t="shared" ref="M103:M134" si="10">COUNTIF(L$7:L$155,L103)</f>
        <v>2</v>
      </c>
      <c r="N103" t="s">
        <v>264</v>
      </c>
      <c r="O103" t="s">
        <v>886</v>
      </c>
      <c r="P103" t="s">
        <v>879</v>
      </c>
      <c r="Q103" t="s">
        <v>880</v>
      </c>
      <c r="R103" t="str">
        <f t="shared" ref="R103:R134" si="11">"Type: "&amp;N103&amp;"--"&amp;O103&amp;"--"&amp;P103&amp;"--"&amp;Q103</f>
        <v>Type: Eucalypt--Proj: 90 (97)--Year:  2022--Site:  Australia</v>
      </c>
    </row>
    <row r="104" spans="1:18" x14ac:dyDescent="0.25">
      <c r="A104" s="80">
        <v>91</v>
      </c>
      <c r="B104" s="51">
        <v>91</v>
      </c>
      <c r="C104" s="82" t="s">
        <v>872</v>
      </c>
      <c r="D104" t="s">
        <v>887</v>
      </c>
      <c r="E104" t="s">
        <v>887</v>
      </c>
      <c r="F104" t="s">
        <v>599</v>
      </c>
      <c r="G104" s="22" t="s">
        <v>190</v>
      </c>
      <c r="H104" t="s">
        <v>888</v>
      </c>
      <c r="I104" t="s">
        <v>889</v>
      </c>
      <c r="J104" s="77" t="s">
        <v>890</v>
      </c>
      <c r="K104" s="51">
        <f t="shared" si="9"/>
        <v>2</v>
      </c>
      <c r="L104" t="s">
        <v>891</v>
      </c>
      <c r="M104" s="51">
        <f t="shared" si="10"/>
        <v>2</v>
      </c>
      <c r="N104" t="s">
        <v>264</v>
      </c>
      <c r="O104" t="s">
        <v>892</v>
      </c>
      <c r="P104" t="s">
        <v>879</v>
      </c>
      <c r="Q104" t="s">
        <v>880</v>
      </c>
      <c r="R104" t="str">
        <f t="shared" si="11"/>
        <v>Type: Eucalypt--Proj: 91 (97)--Year:  2022--Site:  Australia</v>
      </c>
    </row>
    <row r="105" spans="1:18" x14ac:dyDescent="0.25">
      <c r="A105" s="59">
        <v>92</v>
      </c>
      <c r="B105" s="51">
        <v>92</v>
      </c>
      <c r="C105" s="82" t="s">
        <v>872</v>
      </c>
      <c r="D105" t="s">
        <v>893</v>
      </c>
      <c r="E105" t="s">
        <v>893</v>
      </c>
      <c r="F105" t="s">
        <v>599</v>
      </c>
      <c r="G105" s="22" t="s">
        <v>190</v>
      </c>
      <c r="H105" t="s">
        <v>894</v>
      </c>
      <c r="I105" t="s">
        <v>895</v>
      </c>
      <c r="J105" s="77" t="s">
        <v>896</v>
      </c>
      <c r="K105" s="51">
        <f t="shared" si="9"/>
        <v>1</v>
      </c>
      <c r="L105" t="s">
        <v>897</v>
      </c>
      <c r="M105" s="51">
        <f t="shared" si="10"/>
        <v>1</v>
      </c>
      <c r="N105" t="s">
        <v>264</v>
      </c>
      <c r="O105" t="s">
        <v>898</v>
      </c>
      <c r="P105" t="s">
        <v>879</v>
      </c>
      <c r="Q105" t="s">
        <v>880</v>
      </c>
      <c r="R105" t="str">
        <f t="shared" si="11"/>
        <v>Type: Eucalypt--Proj: 92--Year:  2022--Site:  Australia</v>
      </c>
    </row>
    <row r="106" spans="1:18" x14ac:dyDescent="0.25">
      <c r="A106" s="51">
        <v>96</v>
      </c>
      <c r="B106" s="51">
        <v>96</v>
      </c>
      <c r="C106" s="51" t="s">
        <v>328</v>
      </c>
      <c r="D106" t="s">
        <v>297</v>
      </c>
      <c r="E106" t="s">
        <v>297</v>
      </c>
      <c r="F106" t="s">
        <v>599</v>
      </c>
      <c r="G106" s="22" t="s">
        <v>190</v>
      </c>
      <c r="H106" t="s">
        <v>899</v>
      </c>
      <c r="I106" t="s">
        <v>899</v>
      </c>
      <c r="J106" s="77" t="s">
        <v>192</v>
      </c>
      <c r="K106" s="51">
        <f t="shared" si="9"/>
        <v>1</v>
      </c>
      <c r="L106" t="s">
        <v>900</v>
      </c>
      <c r="M106" s="51">
        <f t="shared" si="10"/>
        <v>1</v>
      </c>
      <c r="N106" t="s">
        <v>264</v>
      </c>
      <c r="O106" t="s">
        <v>843</v>
      </c>
      <c r="P106" t="s">
        <v>638</v>
      </c>
      <c r="Q106" t="s">
        <v>844</v>
      </c>
      <c r="R106" t="str">
        <f t="shared" si="11"/>
        <v xml:space="preserve">Type: Eucalypt--Proj:--Year: --Site: </v>
      </c>
    </row>
    <row r="107" spans="1:18" x14ac:dyDescent="0.25">
      <c r="A107" s="80">
        <v>97</v>
      </c>
      <c r="B107" s="51">
        <v>97</v>
      </c>
      <c r="C107" s="51" t="s">
        <v>328</v>
      </c>
      <c r="D107" t="s">
        <v>298</v>
      </c>
      <c r="E107" t="s">
        <v>298</v>
      </c>
      <c r="F107" t="s">
        <v>599</v>
      </c>
      <c r="G107" s="22" t="s">
        <v>190</v>
      </c>
      <c r="H107" t="s">
        <v>901</v>
      </c>
      <c r="I107" t="s">
        <v>901</v>
      </c>
      <c r="J107" s="77" t="s">
        <v>902</v>
      </c>
      <c r="K107" s="51">
        <f t="shared" si="9"/>
        <v>1</v>
      </c>
      <c r="L107" t="s">
        <v>903</v>
      </c>
      <c r="M107" s="51">
        <f t="shared" si="10"/>
        <v>1</v>
      </c>
      <c r="N107" t="s">
        <v>264</v>
      </c>
      <c r="O107" t="s">
        <v>843</v>
      </c>
      <c r="P107" t="s">
        <v>638</v>
      </c>
      <c r="Q107" t="s">
        <v>844</v>
      </c>
      <c r="R107" t="str">
        <f t="shared" si="11"/>
        <v xml:space="preserve">Type: Eucalypt--Proj:--Year: --Site: </v>
      </c>
    </row>
    <row r="108" spans="1:18" x14ac:dyDescent="0.25">
      <c r="A108" s="80" t="s">
        <v>1030</v>
      </c>
      <c r="B108" s="51">
        <v>97.01</v>
      </c>
      <c r="C108" s="51" t="s">
        <v>328</v>
      </c>
      <c r="D108" t="s">
        <v>1031</v>
      </c>
      <c r="E108" t="s">
        <v>1031</v>
      </c>
      <c r="F108" t="s">
        <v>739</v>
      </c>
      <c r="G108" s="22" t="s">
        <v>181</v>
      </c>
      <c r="H108" t="s">
        <v>1032</v>
      </c>
      <c r="I108" t="s">
        <v>1033</v>
      </c>
      <c r="J108" s="77" t="s">
        <v>1034</v>
      </c>
      <c r="K108" s="51">
        <f t="shared" si="9"/>
        <v>1</v>
      </c>
      <c r="L108" t="s">
        <v>1035</v>
      </c>
      <c r="M108" s="51">
        <f t="shared" si="10"/>
        <v>1</v>
      </c>
      <c r="N108" t="s">
        <v>264</v>
      </c>
      <c r="O108" t="s">
        <v>861</v>
      </c>
      <c r="P108" t="s">
        <v>638</v>
      </c>
      <c r="Q108" t="s">
        <v>844</v>
      </c>
      <c r="R108" t="str">
        <f t="shared" si="11"/>
        <v xml:space="preserve">Type: Eucalypt--Proj: 97--Year: --Site: </v>
      </c>
    </row>
    <row r="109" spans="1:18" x14ac:dyDescent="0.25">
      <c r="A109" s="80" t="s">
        <v>1030</v>
      </c>
      <c r="B109" s="51">
        <v>97.02</v>
      </c>
      <c r="C109" s="51" t="s">
        <v>328</v>
      </c>
      <c r="D109" t="s">
        <v>290</v>
      </c>
      <c r="E109" t="s">
        <v>1036</v>
      </c>
      <c r="F109" t="s">
        <v>739</v>
      </c>
      <c r="G109" s="22" t="s">
        <v>181</v>
      </c>
      <c r="H109" t="s">
        <v>750</v>
      </c>
      <c r="I109" t="s">
        <v>1037</v>
      </c>
      <c r="J109" s="77" t="s">
        <v>1038</v>
      </c>
      <c r="K109" s="51">
        <f t="shared" si="9"/>
        <v>1</v>
      </c>
      <c r="L109" t="s">
        <v>1039</v>
      </c>
      <c r="M109" s="51">
        <f t="shared" si="10"/>
        <v>1</v>
      </c>
      <c r="N109" t="s">
        <v>264</v>
      </c>
      <c r="O109" t="s">
        <v>861</v>
      </c>
      <c r="P109" t="s">
        <v>638</v>
      </c>
      <c r="Q109" t="s">
        <v>844</v>
      </c>
      <c r="R109" t="str">
        <f t="shared" si="11"/>
        <v xml:space="preserve">Type: Eucalypt--Proj: 97--Year: --Site: </v>
      </c>
    </row>
    <row r="110" spans="1:18" x14ac:dyDescent="0.25">
      <c r="A110" s="80" t="s">
        <v>1030</v>
      </c>
      <c r="B110" s="51">
        <v>97.03</v>
      </c>
      <c r="C110" s="51" t="s">
        <v>328</v>
      </c>
      <c r="D110" t="s">
        <v>881</v>
      </c>
      <c r="E110" t="s">
        <v>881</v>
      </c>
      <c r="F110" t="s">
        <v>739</v>
      </c>
      <c r="G110" s="22" t="s">
        <v>181</v>
      </c>
      <c r="H110" t="s">
        <v>882</v>
      </c>
      <c r="I110" t="s">
        <v>883</v>
      </c>
      <c r="J110" s="77" t="s">
        <v>884</v>
      </c>
      <c r="K110" s="51">
        <f t="shared" si="9"/>
        <v>2</v>
      </c>
      <c r="L110" t="s">
        <v>885</v>
      </c>
      <c r="M110" s="51">
        <f t="shared" si="10"/>
        <v>2</v>
      </c>
      <c r="N110" t="s">
        <v>264</v>
      </c>
      <c r="O110" t="s">
        <v>861</v>
      </c>
      <c r="P110" t="s">
        <v>638</v>
      </c>
      <c r="Q110" t="s">
        <v>844</v>
      </c>
      <c r="R110" t="str">
        <f t="shared" si="11"/>
        <v xml:space="preserve">Type: Eucalypt--Proj: 97--Year: --Site: </v>
      </c>
    </row>
    <row r="111" spans="1:18" x14ac:dyDescent="0.25">
      <c r="A111" s="80" t="s">
        <v>1030</v>
      </c>
      <c r="B111" s="51">
        <v>97.04</v>
      </c>
      <c r="C111" s="51" t="s">
        <v>328</v>
      </c>
      <c r="D111" t="s">
        <v>1040</v>
      </c>
      <c r="E111" t="s">
        <v>1040</v>
      </c>
      <c r="F111" t="s">
        <v>599</v>
      </c>
      <c r="G111" s="22" t="s">
        <v>190</v>
      </c>
      <c r="H111" t="s">
        <v>1041</v>
      </c>
      <c r="I111" t="s">
        <v>1042</v>
      </c>
      <c r="J111" s="77" t="s">
        <v>1043</v>
      </c>
      <c r="K111" s="51">
        <f t="shared" si="9"/>
        <v>1</v>
      </c>
      <c r="L111" t="s">
        <v>1044</v>
      </c>
      <c r="M111" s="51">
        <f t="shared" si="10"/>
        <v>1</v>
      </c>
      <c r="N111" t="s">
        <v>264</v>
      </c>
      <c r="O111" t="s">
        <v>861</v>
      </c>
      <c r="P111" t="s">
        <v>638</v>
      </c>
      <c r="Q111" t="s">
        <v>844</v>
      </c>
      <c r="R111" t="str">
        <f t="shared" si="11"/>
        <v xml:space="preserve">Type: Eucalypt--Proj: 97--Year: --Site: </v>
      </c>
    </row>
    <row r="112" spans="1:18" x14ac:dyDescent="0.25">
      <c r="A112" s="80" t="s">
        <v>1030</v>
      </c>
      <c r="B112" s="51">
        <v>97.05</v>
      </c>
      <c r="C112" s="51" t="s">
        <v>328</v>
      </c>
      <c r="D112" t="s">
        <v>1045</v>
      </c>
      <c r="E112" t="s">
        <v>1045</v>
      </c>
      <c r="F112" t="s">
        <v>599</v>
      </c>
      <c r="G112" s="22" t="s">
        <v>190</v>
      </c>
      <c r="H112" t="s">
        <v>1046</v>
      </c>
      <c r="I112" t="s">
        <v>1047</v>
      </c>
      <c r="J112" s="77" t="s">
        <v>1048</v>
      </c>
      <c r="K112" s="51">
        <f t="shared" si="9"/>
        <v>1</v>
      </c>
      <c r="L112" t="s">
        <v>1049</v>
      </c>
      <c r="M112" s="51">
        <f t="shared" si="10"/>
        <v>1</v>
      </c>
      <c r="N112" t="s">
        <v>264</v>
      </c>
      <c r="O112" t="s">
        <v>861</v>
      </c>
      <c r="P112" t="s">
        <v>638</v>
      </c>
      <c r="Q112" t="s">
        <v>844</v>
      </c>
      <c r="R112" t="str">
        <f t="shared" si="11"/>
        <v xml:space="preserve">Type: Eucalypt--Proj: 97--Year: --Site: </v>
      </c>
    </row>
    <row r="113" spans="1:18" x14ac:dyDescent="0.25">
      <c r="A113" s="80" t="s">
        <v>1030</v>
      </c>
      <c r="B113" s="51">
        <v>97.06</v>
      </c>
      <c r="C113" s="51" t="s">
        <v>328</v>
      </c>
      <c r="D113" t="s">
        <v>1050</v>
      </c>
      <c r="E113" t="s">
        <v>1050</v>
      </c>
      <c r="F113" t="s">
        <v>599</v>
      </c>
      <c r="G113" s="22" t="s">
        <v>190</v>
      </c>
      <c r="H113" t="s">
        <v>1051</v>
      </c>
      <c r="I113" t="s">
        <v>1052</v>
      </c>
      <c r="J113" s="77" t="s">
        <v>1053</v>
      </c>
      <c r="K113" s="51">
        <f t="shared" si="9"/>
        <v>1</v>
      </c>
      <c r="L113" t="s">
        <v>1054</v>
      </c>
      <c r="M113" s="51">
        <f t="shared" si="10"/>
        <v>1</v>
      </c>
      <c r="N113" t="s">
        <v>264</v>
      </c>
      <c r="O113" t="s">
        <v>861</v>
      </c>
      <c r="P113" t="s">
        <v>638</v>
      </c>
      <c r="Q113" t="s">
        <v>844</v>
      </c>
      <c r="R113" t="str">
        <f t="shared" si="11"/>
        <v xml:space="preserve">Type: Eucalypt--Proj: 97--Year: --Site: </v>
      </c>
    </row>
    <row r="114" spans="1:18" x14ac:dyDescent="0.25">
      <c r="A114" s="80" t="s">
        <v>1030</v>
      </c>
      <c r="B114" s="51">
        <v>97.07</v>
      </c>
      <c r="C114" s="51" t="s">
        <v>328</v>
      </c>
      <c r="D114" t="s">
        <v>1055</v>
      </c>
      <c r="E114" t="s">
        <v>1055</v>
      </c>
      <c r="F114" t="s">
        <v>599</v>
      </c>
      <c r="G114" s="22" t="s">
        <v>190</v>
      </c>
      <c r="H114" t="s">
        <v>1056</v>
      </c>
      <c r="I114" t="s">
        <v>1057</v>
      </c>
      <c r="J114" s="77" t="s">
        <v>1058</v>
      </c>
      <c r="K114" s="51">
        <f t="shared" si="9"/>
        <v>1</v>
      </c>
      <c r="L114" t="s">
        <v>1059</v>
      </c>
      <c r="M114" s="51">
        <f t="shared" si="10"/>
        <v>1</v>
      </c>
      <c r="N114" t="s">
        <v>264</v>
      </c>
      <c r="O114" t="s">
        <v>861</v>
      </c>
      <c r="P114" t="s">
        <v>638</v>
      </c>
      <c r="Q114" t="s">
        <v>844</v>
      </c>
      <c r="R114" t="str">
        <f t="shared" si="11"/>
        <v xml:space="preserve">Type: Eucalypt--Proj: 97--Year: --Site: </v>
      </c>
    </row>
    <row r="115" spans="1:18" x14ac:dyDescent="0.25">
      <c r="A115" s="80" t="s">
        <v>1030</v>
      </c>
      <c r="B115" s="51">
        <v>97.079999999999899</v>
      </c>
      <c r="C115" s="51" t="s">
        <v>328</v>
      </c>
      <c r="D115" t="s">
        <v>1060</v>
      </c>
      <c r="E115" t="s">
        <v>1060</v>
      </c>
      <c r="F115" t="s">
        <v>599</v>
      </c>
      <c r="G115" s="22" t="s">
        <v>190</v>
      </c>
      <c r="H115" t="s">
        <v>1061</v>
      </c>
      <c r="I115" t="s">
        <v>1062</v>
      </c>
      <c r="J115" s="77" t="s">
        <v>1063</v>
      </c>
      <c r="K115" s="51">
        <f t="shared" si="9"/>
        <v>1</v>
      </c>
      <c r="L115" t="s">
        <v>1064</v>
      </c>
      <c r="M115" s="51">
        <f t="shared" si="10"/>
        <v>1</v>
      </c>
      <c r="N115" t="s">
        <v>264</v>
      </c>
      <c r="O115" t="s">
        <v>861</v>
      </c>
      <c r="P115" t="s">
        <v>638</v>
      </c>
      <c r="Q115" t="s">
        <v>844</v>
      </c>
      <c r="R115" t="str">
        <f t="shared" si="11"/>
        <v xml:space="preserve">Type: Eucalypt--Proj: 97--Year: --Site: </v>
      </c>
    </row>
    <row r="116" spans="1:18" x14ac:dyDescent="0.25">
      <c r="A116" s="80" t="s">
        <v>1030</v>
      </c>
      <c r="B116" s="51">
        <v>97.089999999999904</v>
      </c>
      <c r="C116" s="51" t="s">
        <v>328</v>
      </c>
      <c r="D116" t="s">
        <v>285</v>
      </c>
      <c r="E116" t="s">
        <v>1065</v>
      </c>
      <c r="F116" t="s">
        <v>599</v>
      </c>
      <c r="G116" s="22" t="s">
        <v>190</v>
      </c>
      <c r="H116" t="s">
        <v>724</v>
      </c>
      <c r="I116" t="s">
        <v>1066</v>
      </c>
      <c r="J116" s="77" t="s">
        <v>1067</v>
      </c>
      <c r="K116" s="51">
        <f t="shared" si="9"/>
        <v>1</v>
      </c>
      <c r="L116" t="s">
        <v>1068</v>
      </c>
      <c r="M116" s="51">
        <f t="shared" si="10"/>
        <v>1</v>
      </c>
      <c r="N116" t="s">
        <v>264</v>
      </c>
      <c r="O116" t="s">
        <v>861</v>
      </c>
      <c r="P116" t="s">
        <v>638</v>
      </c>
      <c r="Q116" t="s">
        <v>844</v>
      </c>
      <c r="R116" t="str">
        <f t="shared" si="11"/>
        <v xml:space="preserve">Type: Eucalypt--Proj: 97--Year: --Site: </v>
      </c>
    </row>
    <row r="117" spans="1:18" x14ac:dyDescent="0.25">
      <c r="A117" s="80" t="s">
        <v>1030</v>
      </c>
      <c r="B117" s="51">
        <v>97.099999999999895</v>
      </c>
      <c r="C117" s="51" t="s">
        <v>328</v>
      </c>
      <c r="D117" t="s">
        <v>1069</v>
      </c>
      <c r="E117" t="s">
        <v>1069</v>
      </c>
      <c r="F117" t="s">
        <v>599</v>
      </c>
      <c r="G117" s="22" t="s">
        <v>190</v>
      </c>
      <c r="H117" t="s">
        <v>1070</v>
      </c>
      <c r="I117" t="s">
        <v>1071</v>
      </c>
      <c r="J117" s="77" t="s">
        <v>1072</v>
      </c>
      <c r="K117" s="51">
        <f t="shared" si="9"/>
        <v>1</v>
      </c>
      <c r="L117" t="s">
        <v>1073</v>
      </c>
      <c r="M117" s="51">
        <f t="shared" si="10"/>
        <v>1</v>
      </c>
      <c r="N117" t="s">
        <v>264</v>
      </c>
      <c r="O117" t="s">
        <v>861</v>
      </c>
      <c r="P117" t="s">
        <v>638</v>
      </c>
      <c r="Q117" t="s">
        <v>844</v>
      </c>
      <c r="R117" t="str">
        <f t="shared" si="11"/>
        <v xml:space="preserve">Type: Eucalypt--Proj: 97--Year: --Site: </v>
      </c>
    </row>
    <row r="118" spans="1:18" x14ac:dyDescent="0.25">
      <c r="A118" s="80" t="s">
        <v>1030</v>
      </c>
      <c r="B118" s="51">
        <v>97.1099999999999</v>
      </c>
      <c r="C118" s="51" t="s">
        <v>328</v>
      </c>
      <c r="D118" t="s">
        <v>1074</v>
      </c>
      <c r="E118" t="s">
        <v>1074</v>
      </c>
      <c r="F118" t="s">
        <v>599</v>
      </c>
      <c r="G118" s="22" t="s">
        <v>190</v>
      </c>
      <c r="H118" t="s">
        <v>1075</v>
      </c>
      <c r="I118" t="s">
        <v>1076</v>
      </c>
      <c r="J118" s="77" t="s">
        <v>1077</v>
      </c>
      <c r="K118" s="51">
        <f t="shared" si="9"/>
        <v>1</v>
      </c>
      <c r="L118" t="s">
        <v>1078</v>
      </c>
      <c r="M118" s="51">
        <f t="shared" si="10"/>
        <v>1</v>
      </c>
      <c r="N118" t="s">
        <v>264</v>
      </c>
      <c r="O118" t="s">
        <v>861</v>
      </c>
      <c r="P118" t="s">
        <v>638</v>
      </c>
      <c r="Q118" t="s">
        <v>844</v>
      </c>
      <c r="R118" t="str">
        <f t="shared" si="11"/>
        <v xml:space="preserve">Type: Eucalypt--Proj: 97--Year: --Site: </v>
      </c>
    </row>
    <row r="119" spans="1:18" x14ac:dyDescent="0.25">
      <c r="A119" s="80" t="s">
        <v>1030</v>
      </c>
      <c r="B119" s="51">
        <v>97.119999999999905</v>
      </c>
      <c r="C119" s="51" t="s">
        <v>328</v>
      </c>
      <c r="D119" t="s">
        <v>1079</v>
      </c>
      <c r="E119" t="s">
        <v>1079</v>
      </c>
      <c r="F119" t="s">
        <v>599</v>
      </c>
      <c r="G119" s="22" t="s">
        <v>190</v>
      </c>
      <c r="H119" t="s">
        <v>1080</v>
      </c>
      <c r="I119" t="s">
        <v>1081</v>
      </c>
      <c r="J119" s="77" t="s">
        <v>1082</v>
      </c>
      <c r="K119" s="51">
        <f t="shared" si="9"/>
        <v>1</v>
      </c>
      <c r="L119" t="s">
        <v>1083</v>
      </c>
      <c r="M119" s="51">
        <f t="shared" si="10"/>
        <v>1</v>
      </c>
      <c r="N119" t="s">
        <v>264</v>
      </c>
      <c r="O119" t="s">
        <v>861</v>
      </c>
      <c r="P119" t="s">
        <v>638</v>
      </c>
      <c r="Q119" t="s">
        <v>844</v>
      </c>
      <c r="R119" t="str">
        <f t="shared" si="11"/>
        <v xml:space="preserve">Type: Eucalypt--Proj: 97--Year: --Site: </v>
      </c>
    </row>
    <row r="120" spans="1:18" x14ac:dyDescent="0.25">
      <c r="A120" s="80" t="s">
        <v>1030</v>
      </c>
      <c r="B120" s="51">
        <v>97.129999999999896</v>
      </c>
      <c r="C120" s="51" t="s">
        <v>328</v>
      </c>
      <c r="D120" t="s">
        <v>1084</v>
      </c>
      <c r="E120" t="s">
        <v>1084</v>
      </c>
      <c r="F120" t="s">
        <v>599</v>
      </c>
      <c r="G120" s="22" t="s">
        <v>190</v>
      </c>
      <c r="H120" t="s">
        <v>1085</v>
      </c>
      <c r="I120" t="s">
        <v>1086</v>
      </c>
      <c r="J120" s="77" t="s">
        <v>1087</v>
      </c>
      <c r="K120" s="51">
        <f t="shared" si="9"/>
        <v>1</v>
      </c>
      <c r="L120" t="s">
        <v>1088</v>
      </c>
      <c r="M120" s="51">
        <f t="shared" si="10"/>
        <v>1</v>
      </c>
      <c r="N120" t="s">
        <v>264</v>
      </c>
      <c r="O120" t="s">
        <v>861</v>
      </c>
      <c r="P120" t="s">
        <v>638</v>
      </c>
      <c r="Q120" t="s">
        <v>844</v>
      </c>
      <c r="R120" t="str">
        <f t="shared" si="11"/>
        <v xml:space="preserve">Type: Eucalypt--Proj: 97--Year: --Site: </v>
      </c>
    </row>
    <row r="121" spans="1:18" x14ac:dyDescent="0.25">
      <c r="A121" s="80" t="s">
        <v>1030</v>
      </c>
      <c r="B121" s="51">
        <v>97.139999999999901</v>
      </c>
      <c r="C121" s="51" t="s">
        <v>328</v>
      </c>
      <c r="D121" t="s">
        <v>1089</v>
      </c>
      <c r="E121" t="s">
        <v>1089</v>
      </c>
      <c r="F121" t="s">
        <v>599</v>
      </c>
      <c r="G121" s="22" t="s">
        <v>190</v>
      </c>
      <c r="H121" t="s">
        <v>1090</v>
      </c>
      <c r="I121" t="s">
        <v>1091</v>
      </c>
      <c r="J121" s="77" t="s">
        <v>1092</v>
      </c>
      <c r="K121" s="51">
        <f t="shared" si="9"/>
        <v>1</v>
      </c>
      <c r="L121" t="s">
        <v>1093</v>
      </c>
      <c r="M121" s="51">
        <f t="shared" si="10"/>
        <v>1</v>
      </c>
      <c r="N121" t="s">
        <v>264</v>
      </c>
      <c r="O121" t="s">
        <v>861</v>
      </c>
      <c r="P121" t="s">
        <v>638</v>
      </c>
      <c r="Q121" t="s">
        <v>844</v>
      </c>
      <c r="R121" t="str">
        <f t="shared" si="11"/>
        <v xml:space="preserve">Type: Eucalypt--Proj: 97--Year: --Site: </v>
      </c>
    </row>
    <row r="122" spans="1:18" x14ac:dyDescent="0.25">
      <c r="A122" s="80" t="s">
        <v>1030</v>
      </c>
      <c r="B122" s="51">
        <v>97.149999999999906</v>
      </c>
      <c r="C122" s="51" t="s">
        <v>328</v>
      </c>
      <c r="D122" t="s">
        <v>1094</v>
      </c>
      <c r="E122" t="s">
        <v>1094</v>
      </c>
      <c r="F122" t="s">
        <v>599</v>
      </c>
      <c r="G122" s="22" t="s">
        <v>190</v>
      </c>
      <c r="H122" t="s">
        <v>1095</v>
      </c>
      <c r="I122" t="s">
        <v>1096</v>
      </c>
      <c r="J122" s="77" t="s">
        <v>1097</v>
      </c>
      <c r="K122" s="51">
        <f t="shared" si="9"/>
        <v>1</v>
      </c>
      <c r="L122" t="s">
        <v>1098</v>
      </c>
      <c r="M122" s="51">
        <f t="shared" si="10"/>
        <v>1</v>
      </c>
      <c r="N122" t="s">
        <v>264</v>
      </c>
      <c r="O122" t="s">
        <v>861</v>
      </c>
      <c r="P122" t="s">
        <v>638</v>
      </c>
      <c r="Q122" t="s">
        <v>844</v>
      </c>
      <c r="R122" t="str">
        <f t="shared" si="11"/>
        <v xml:space="preserve">Type: Eucalypt--Proj: 97--Year: --Site: </v>
      </c>
    </row>
    <row r="123" spans="1:18" x14ac:dyDescent="0.25">
      <c r="A123" s="80" t="s">
        <v>1030</v>
      </c>
      <c r="B123" s="51">
        <v>97.159999999999897</v>
      </c>
      <c r="C123" s="51" t="s">
        <v>328</v>
      </c>
      <c r="D123" t="s">
        <v>1099</v>
      </c>
      <c r="E123" t="s">
        <v>1099</v>
      </c>
      <c r="F123" t="s">
        <v>599</v>
      </c>
      <c r="G123" s="22" t="s">
        <v>190</v>
      </c>
      <c r="H123" t="s">
        <v>1100</v>
      </c>
      <c r="I123" t="s">
        <v>1101</v>
      </c>
      <c r="J123" s="77" t="s">
        <v>1102</v>
      </c>
      <c r="K123" s="51">
        <f t="shared" si="9"/>
        <v>1</v>
      </c>
      <c r="L123" t="s">
        <v>1103</v>
      </c>
      <c r="M123" s="51">
        <f t="shared" si="10"/>
        <v>1</v>
      </c>
      <c r="N123" t="s">
        <v>264</v>
      </c>
      <c r="O123" t="s">
        <v>861</v>
      </c>
      <c r="P123" t="s">
        <v>638</v>
      </c>
      <c r="Q123" t="s">
        <v>844</v>
      </c>
      <c r="R123" t="str">
        <f t="shared" si="11"/>
        <v xml:space="preserve">Type: Eucalypt--Proj: 97--Year: --Site: </v>
      </c>
    </row>
    <row r="124" spans="1:18" x14ac:dyDescent="0.25">
      <c r="A124" s="80" t="s">
        <v>1030</v>
      </c>
      <c r="B124" s="51">
        <v>97.169999999999902</v>
      </c>
      <c r="C124" s="51" t="s">
        <v>328</v>
      </c>
      <c r="D124" t="s">
        <v>887</v>
      </c>
      <c r="E124" t="s">
        <v>887</v>
      </c>
      <c r="F124" t="s">
        <v>599</v>
      </c>
      <c r="G124" s="22" t="s">
        <v>190</v>
      </c>
      <c r="H124" t="s">
        <v>888</v>
      </c>
      <c r="I124" t="s">
        <v>889</v>
      </c>
      <c r="J124" s="77" t="s">
        <v>890</v>
      </c>
      <c r="K124" s="51">
        <f t="shared" si="9"/>
        <v>2</v>
      </c>
      <c r="L124" t="s">
        <v>891</v>
      </c>
      <c r="M124" s="51">
        <f t="shared" si="10"/>
        <v>2</v>
      </c>
      <c r="N124" t="s">
        <v>264</v>
      </c>
      <c r="O124" t="s">
        <v>861</v>
      </c>
      <c r="P124" t="s">
        <v>638</v>
      </c>
      <c r="Q124" t="s">
        <v>844</v>
      </c>
      <c r="R124" t="str">
        <f t="shared" si="11"/>
        <v xml:space="preserve">Type: Eucalypt--Proj: 97--Year: --Site: </v>
      </c>
    </row>
    <row r="125" spans="1:18" x14ac:dyDescent="0.25">
      <c r="A125" s="80" t="s">
        <v>1030</v>
      </c>
      <c r="B125" s="51">
        <v>97.179999999999893</v>
      </c>
      <c r="C125" s="51" t="s">
        <v>328</v>
      </c>
      <c r="D125" t="s">
        <v>1104</v>
      </c>
      <c r="E125" t="s">
        <v>1104</v>
      </c>
      <c r="F125" t="s">
        <v>599</v>
      </c>
      <c r="G125" s="22" t="s">
        <v>190</v>
      </c>
      <c r="H125" t="s">
        <v>1105</v>
      </c>
      <c r="I125" t="s">
        <v>1106</v>
      </c>
      <c r="J125" s="77" t="s">
        <v>1107</v>
      </c>
      <c r="K125" s="51">
        <f t="shared" si="9"/>
        <v>1</v>
      </c>
      <c r="L125" t="s">
        <v>1108</v>
      </c>
      <c r="M125" s="51">
        <f t="shared" si="10"/>
        <v>1</v>
      </c>
      <c r="N125" t="s">
        <v>264</v>
      </c>
      <c r="O125" t="s">
        <v>861</v>
      </c>
      <c r="P125" t="s">
        <v>638</v>
      </c>
      <c r="Q125" t="s">
        <v>844</v>
      </c>
      <c r="R125" t="str">
        <f t="shared" si="11"/>
        <v xml:space="preserve">Type: Eucalypt--Proj: 97--Year: --Site: </v>
      </c>
    </row>
    <row r="126" spans="1:18" x14ac:dyDescent="0.25">
      <c r="A126" s="80" t="s">
        <v>1030</v>
      </c>
      <c r="B126" s="51">
        <v>97.189999999999799</v>
      </c>
      <c r="C126" s="51" t="s">
        <v>328</v>
      </c>
      <c r="D126" t="s">
        <v>1109</v>
      </c>
      <c r="E126" t="s">
        <v>1109</v>
      </c>
      <c r="F126" t="s">
        <v>599</v>
      </c>
      <c r="G126" s="22" t="s">
        <v>190</v>
      </c>
      <c r="H126" t="s">
        <v>1110</v>
      </c>
      <c r="I126" t="s">
        <v>1111</v>
      </c>
      <c r="J126" s="77" t="s">
        <v>1112</v>
      </c>
      <c r="K126" s="51">
        <f t="shared" si="9"/>
        <v>1</v>
      </c>
      <c r="L126" t="s">
        <v>1113</v>
      </c>
      <c r="M126" s="51">
        <f t="shared" si="10"/>
        <v>1</v>
      </c>
      <c r="N126" t="s">
        <v>264</v>
      </c>
      <c r="O126" t="s">
        <v>861</v>
      </c>
      <c r="P126" t="s">
        <v>638</v>
      </c>
      <c r="Q126" t="s">
        <v>844</v>
      </c>
      <c r="R126" t="str">
        <f t="shared" si="11"/>
        <v xml:space="preserve">Type: Eucalypt--Proj: 97--Year: --Site: </v>
      </c>
    </row>
    <row r="127" spans="1:18" x14ac:dyDescent="0.25">
      <c r="A127" s="80" t="s">
        <v>1030</v>
      </c>
      <c r="B127" s="51">
        <v>97.199999999999804</v>
      </c>
      <c r="C127" s="51" t="s">
        <v>328</v>
      </c>
      <c r="D127" t="s">
        <v>873</v>
      </c>
      <c r="E127" t="s">
        <v>873</v>
      </c>
      <c r="F127" t="s">
        <v>599</v>
      </c>
      <c r="G127" s="22" t="s">
        <v>190</v>
      </c>
      <c r="H127" t="s">
        <v>874</v>
      </c>
      <c r="I127" t="s">
        <v>875</v>
      </c>
      <c r="J127" s="77" t="s">
        <v>876</v>
      </c>
      <c r="K127" s="51">
        <f t="shared" si="9"/>
        <v>2</v>
      </c>
      <c r="L127" t="s">
        <v>877</v>
      </c>
      <c r="M127" s="51">
        <f t="shared" si="10"/>
        <v>2</v>
      </c>
      <c r="N127" t="s">
        <v>264</v>
      </c>
      <c r="O127" t="s">
        <v>861</v>
      </c>
      <c r="P127" t="s">
        <v>638</v>
      </c>
      <c r="Q127" t="s">
        <v>844</v>
      </c>
      <c r="R127" t="str">
        <f t="shared" si="11"/>
        <v xml:space="preserve">Type: Eucalypt--Proj: 97--Year: --Site: </v>
      </c>
    </row>
    <row r="128" spans="1:18" x14ac:dyDescent="0.25">
      <c r="A128" s="80" t="s">
        <v>1030</v>
      </c>
      <c r="B128" s="51">
        <v>97.209999999999795</v>
      </c>
      <c r="C128" s="51" t="s">
        <v>328</v>
      </c>
      <c r="D128" t="s">
        <v>1114</v>
      </c>
      <c r="E128" t="s">
        <v>1114</v>
      </c>
      <c r="F128" t="s">
        <v>599</v>
      </c>
      <c r="G128" s="22" t="s">
        <v>190</v>
      </c>
      <c r="H128" t="s">
        <v>1115</v>
      </c>
      <c r="I128" t="s">
        <v>1116</v>
      </c>
      <c r="J128" s="77" t="s">
        <v>1117</v>
      </c>
      <c r="K128" s="51">
        <f t="shared" si="9"/>
        <v>1</v>
      </c>
      <c r="L128" t="s">
        <v>1118</v>
      </c>
      <c r="M128" s="51">
        <f t="shared" si="10"/>
        <v>1</v>
      </c>
      <c r="N128" t="s">
        <v>264</v>
      </c>
      <c r="O128" t="s">
        <v>861</v>
      </c>
      <c r="P128" t="s">
        <v>638</v>
      </c>
      <c r="Q128" t="s">
        <v>844</v>
      </c>
      <c r="R128" t="str">
        <f t="shared" si="11"/>
        <v xml:space="preserve">Type: Eucalypt--Proj: 97--Year: --Site: </v>
      </c>
    </row>
    <row r="129" spans="1:18" x14ac:dyDescent="0.25">
      <c r="A129" s="80" t="s">
        <v>1030</v>
      </c>
      <c r="B129" s="51">
        <v>97.2199999999998</v>
      </c>
      <c r="C129" s="51" t="s">
        <v>328</v>
      </c>
      <c r="D129" t="s">
        <v>1119</v>
      </c>
      <c r="E129" t="s">
        <v>1119</v>
      </c>
      <c r="F129" t="s">
        <v>599</v>
      </c>
      <c r="G129" s="22" t="s">
        <v>190</v>
      </c>
      <c r="H129" t="s">
        <v>1120</v>
      </c>
      <c r="I129" t="s">
        <v>1121</v>
      </c>
      <c r="J129" s="77" t="s">
        <v>1122</v>
      </c>
      <c r="K129" s="51">
        <f t="shared" si="9"/>
        <v>1</v>
      </c>
      <c r="L129" t="s">
        <v>1123</v>
      </c>
      <c r="M129" s="51">
        <f t="shared" si="10"/>
        <v>1</v>
      </c>
      <c r="N129" t="s">
        <v>264</v>
      </c>
      <c r="O129" t="s">
        <v>861</v>
      </c>
      <c r="P129" t="s">
        <v>638</v>
      </c>
      <c r="Q129" t="s">
        <v>844</v>
      </c>
      <c r="R129" t="str">
        <f t="shared" si="11"/>
        <v xml:space="preserve">Type: Eucalypt--Proj: 97--Year: --Site: </v>
      </c>
    </row>
    <row r="130" spans="1:18" x14ac:dyDescent="0.25">
      <c r="A130" s="80" t="s">
        <v>1030</v>
      </c>
      <c r="B130" s="51">
        <v>97.229999999999805</v>
      </c>
      <c r="C130" s="51" t="s">
        <v>328</v>
      </c>
      <c r="D130" t="s">
        <v>1124</v>
      </c>
      <c r="E130" t="s">
        <v>1124</v>
      </c>
      <c r="F130" t="s">
        <v>599</v>
      </c>
      <c r="G130" s="22" t="s">
        <v>190</v>
      </c>
      <c r="H130" t="s">
        <v>1125</v>
      </c>
      <c r="I130" t="s">
        <v>1126</v>
      </c>
      <c r="J130" s="77" t="s">
        <v>1127</v>
      </c>
      <c r="K130" s="51">
        <f t="shared" si="9"/>
        <v>1</v>
      </c>
      <c r="L130" t="s">
        <v>1128</v>
      </c>
      <c r="M130" s="51">
        <f t="shared" si="10"/>
        <v>1</v>
      </c>
      <c r="N130" t="s">
        <v>264</v>
      </c>
      <c r="O130" t="s">
        <v>861</v>
      </c>
      <c r="P130" t="s">
        <v>638</v>
      </c>
      <c r="Q130" t="s">
        <v>844</v>
      </c>
      <c r="R130" t="str">
        <f t="shared" si="11"/>
        <v xml:space="preserve">Type: Eucalypt--Proj: 97--Year: --Site: </v>
      </c>
    </row>
    <row r="131" spans="1:18" x14ac:dyDescent="0.25">
      <c r="A131" s="80" t="s">
        <v>1030</v>
      </c>
      <c r="B131" s="51">
        <v>97.239999999999796</v>
      </c>
      <c r="C131" s="51" t="s">
        <v>328</v>
      </c>
      <c r="D131" t="s">
        <v>1129</v>
      </c>
      <c r="E131" t="s">
        <v>1129</v>
      </c>
      <c r="F131" t="s">
        <v>599</v>
      </c>
      <c r="G131" s="22" t="s">
        <v>190</v>
      </c>
      <c r="H131" t="s">
        <v>1130</v>
      </c>
      <c r="I131" t="s">
        <v>1131</v>
      </c>
      <c r="J131" s="77" t="s">
        <v>1132</v>
      </c>
      <c r="K131" s="51">
        <f t="shared" si="9"/>
        <v>1</v>
      </c>
      <c r="L131" t="s">
        <v>1133</v>
      </c>
      <c r="M131" s="51">
        <f t="shared" si="10"/>
        <v>1</v>
      </c>
      <c r="N131" t="s">
        <v>264</v>
      </c>
      <c r="O131" t="s">
        <v>861</v>
      </c>
      <c r="P131" t="s">
        <v>638</v>
      </c>
      <c r="Q131" t="s">
        <v>844</v>
      </c>
      <c r="R131" t="str">
        <f t="shared" si="11"/>
        <v xml:space="preserve">Type: Eucalypt--Proj: 97--Year: --Site: </v>
      </c>
    </row>
    <row r="132" spans="1:18" x14ac:dyDescent="0.25">
      <c r="A132" s="80" t="s">
        <v>1030</v>
      </c>
      <c r="B132" s="51">
        <v>97.249999999999801</v>
      </c>
      <c r="C132" s="51" t="s">
        <v>328</v>
      </c>
      <c r="D132" t="s">
        <v>1134</v>
      </c>
      <c r="E132" t="s">
        <v>1134</v>
      </c>
      <c r="F132" t="s">
        <v>599</v>
      </c>
      <c r="G132" s="22" t="s">
        <v>190</v>
      </c>
      <c r="H132" t="s">
        <v>1135</v>
      </c>
      <c r="I132" t="s">
        <v>1136</v>
      </c>
      <c r="J132" s="77" t="s">
        <v>1137</v>
      </c>
      <c r="K132" s="51">
        <f t="shared" si="9"/>
        <v>1</v>
      </c>
      <c r="L132" t="s">
        <v>1138</v>
      </c>
      <c r="M132" s="51">
        <f t="shared" si="10"/>
        <v>1</v>
      </c>
      <c r="N132" t="s">
        <v>264</v>
      </c>
      <c r="O132" t="s">
        <v>861</v>
      </c>
      <c r="P132" t="s">
        <v>638</v>
      </c>
      <c r="Q132" t="s">
        <v>844</v>
      </c>
      <c r="R132" t="str">
        <f t="shared" si="11"/>
        <v xml:space="preserve">Type: Eucalypt--Proj: 97--Year: --Site: </v>
      </c>
    </row>
    <row r="133" spans="1:18" x14ac:dyDescent="0.25">
      <c r="A133" s="51">
        <v>98</v>
      </c>
      <c r="B133" s="51">
        <v>98</v>
      </c>
      <c r="C133" s="51" t="s">
        <v>328</v>
      </c>
      <c r="D133" t="s">
        <v>299</v>
      </c>
      <c r="E133" t="s">
        <v>299</v>
      </c>
      <c r="F133" t="s">
        <v>329</v>
      </c>
      <c r="G133" s="22" t="s">
        <v>202</v>
      </c>
      <c r="H133" t="s">
        <v>899</v>
      </c>
      <c r="I133" t="s">
        <v>899</v>
      </c>
      <c r="J133" s="77" t="s">
        <v>199</v>
      </c>
      <c r="K133" s="51">
        <f t="shared" si="9"/>
        <v>1</v>
      </c>
      <c r="L133" t="s">
        <v>904</v>
      </c>
      <c r="M133" s="51">
        <f t="shared" si="10"/>
        <v>1</v>
      </c>
      <c r="N133" t="s">
        <v>180</v>
      </c>
      <c r="O133" t="s">
        <v>843</v>
      </c>
      <c r="P133" t="s">
        <v>638</v>
      </c>
      <c r="Q133" t="s">
        <v>844</v>
      </c>
      <c r="R133" t="str">
        <f t="shared" si="11"/>
        <v xml:space="preserve">Type: Pine--Proj:--Year: --Site: </v>
      </c>
    </row>
    <row r="134" spans="1:18" x14ac:dyDescent="0.25">
      <c r="A134" s="51">
        <v>99</v>
      </c>
      <c r="B134" s="51">
        <v>99</v>
      </c>
      <c r="C134" s="51" t="s">
        <v>328</v>
      </c>
      <c r="D134" t="s">
        <v>300</v>
      </c>
      <c r="E134" t="s">
        <v>300</v>
      </c>
      <c r="F134" t="s">
        <v>329</v>
      </c>
      <c r="G134" s="22" t="s">
        <v>202</v>
      </c>
      <c r="H134" t="s">
        <v>901</v>
      </c>
      <c r="I134" t="s">
        <v>901</v>
      </c>
      <c r="J134" s="77" t="s">
        <v>905</v>
      </c>
      <c r="K134" s="51">
        <f t="shared" si="9"/>
        <v>1</v>
      </c>
      <c r="L134" t="s">
        <v>906</v>
      </c>
      <c r="M134" s="51">
        <f t="shared" si="10"/>
        <v>1</v>
      </c>
      <c r="N134" t="s">
        <v>180</v>
      </c>
      <c r="O134" t="s">
        <v>843</v>
      </c>
      <c r="P134" t="s">
        <v>638</v>
      </c>
      <c r="Q134" t="s">
        <v>844</v>
      </c>
      <c r="R134" t="str">
        <f t="shared" si="11"/>
        <v xml:space="preserve">Type: Pine--Proj:--Year: --Site: </v>
      </c>
    </row>
    <row r="135" spans="1:18" x14ac:dyDescent="0.25">
      <c r="A135" s="51" t="s">
        <v>328</v>
      </c>
      <c r="B135" s="51">
        <v>101</v>
      </c>
      <c r="C135" s="51" t="s">
        <v>328</v>
      </c>
      <c r="D135" t="s">
        <v>989</v>
      </c>
      <c r="E135" s="22" t="s">
        <v>989</v>
      </c>
      <c r="F135" t="s">
        <v>329</v>
      </c>
      <c r="G135" s="22" t="s">
        <v>202</v>
      </c>
      <c r="H135" t="s">
        <v>990</v>
      </c>
      <c r="I135" t="s">
        <v>990</v>
      </c>
      <c r="J135" s="77" t="s">
        <v>991</v>
      </c>
      <c r="K135" s="51">
        <f t="shared" ref="K135:K166" si="12">COUNTIF(J$7:J$200,J135)</f>
        <v>1</v>
      </c>
      <c r="L135" t="s">
        <v>992</v>
      </c>
      <c r="M135" s="51">
        <f t="shared" ref="M135:M166" si="13">COUNTIF(L$7:L$155,L135)</f>
        <v>1</v>
      </c>
      <c r="N135" t="s">
        <v>180</v>
      </c>
      <c r="O135" t="s">
        <v>843</v>
      </c>
      <c r="P135" t="s">
        <v>638</v>
      </c>
      <c r="Q135" t="s">
        <v>844</v>
      </c>
      <c r="R135" t="str">
        <f t="shared" ref="R135:R166" si="14">"Type: "&amp;N135&amp;"--"&amp;O135&amp;"--"&amp;P135&amp;"--"&amp;Q135</f>
        <v xml:space="preserve">Type: Pine--Proj:--Year: --Site: </v>
      </c>
    </row>
    <row r="136" spans="1:18" x14ac:dyDescent="0.25">
      <c r="A136" s="51" t="s">
        <v>328</v>
      </c>
      <c r="B136" s="51">
        <v>102</v>
      </c>
      <c r="C136" s="51" t="s">
        <v>328</v>
      </c>
      <c r="D136" t="s">
        <v>997</v>
      </c>
      <c r="E136" t="s">
        <v>997</v>
      </c>
      <c r="F136" t="s">
        <v>329</v>
      </c>
      <c r="G136" s="22" t="s">
        <v>202</v>
      </c>
      <c r="H136" t="s">
        <v>998</v>
      </c>
      <c r="I136" t="s">
        <v>998</v>
      </c>
      <c r="J136" s="77" t="s">
        <v>999</v>
      </c>
      <c r="K136" s="51">
        <f t="shared" si="12"/>
        <v>1</v>
      </c>
      <c r="L136" t="s">
        <v>1000</v>
      </c>
      <c r="M136" s="51">
        <f t="shared" si="13"/>
        <v>1</v>
      </c>
      <c r="N136" t="s">
        <v>180</v>
      </c>
      <c r="O136" t="s">
        <v>843</v>
      </c>
      <c r="P136" t="s">
        <v>638</v>
      </c>
      <c r="Q136" t="s">
        <v>844</v>
      </c>
      <c r="R136" t="str">
        <f t="shared" si="14"/>
        <v xml:space="preserve">Type: Pine--Proj:--Year: --Site: </v>
      </c>
    </row>
    <row r="137" spans="1:18" x14ac:dyDescent="0.25">
      <c r="A137" s="51" t="s">
        <v>328</v>
      </c>
      <c r="B137" s="51">
        <v>103</v>
      </c>
      <c r="C137" s="51" t="s">
        <v>328</v>
      </c>
      <c r="D137" t="s">
        <v>1001</v>
      </c>
      <c r="E137" t="s">
        <v>1001</v>
      </c>
      <c r="F137" t="s">
        <v>329</v>
      </c>
      <c r="G137" s="22" t="s">
        <v>202</v>
      </c>
      <c r="H137" t="s">
        <v>1002</v>
      </c>
      <c r="I137" t="s">
        <v>1002</v>
      </c>
      <c r="J137" s="77" t="s">
        <v>1003</v>
      </c>
      <c r="K137" s="51">
        <f t="shared" si="12"/>
        <v>1</v>
      </c>
      <c r="L137" t="s">
        <v>1004</v>
      </c>
      <c r="M137" s="51">
        <f t="shared" si="13"/>
        <v>1</v>
      </c>
      <c r="N137" t="s">
        <v>180</v>
      </c>
      <c r="O137" t="s">
        <v>843</v>
      </c>
      <c r="P137" t="s">
        <v>638</v>
      </c>
      <c r="Q137" t="s">
        <v>844</v>
      </c>
      <c r="R137" t="str">
        <f t="shared" si="14"/>
        <v xml:space="preserve">Type: Pine--Proj:--Year: --Site: </v>
      </c>
    </row>
    <row r="138" spans="1:18" x14ac:dyDescent="0.25">
      <c r="A138" s="51" t="s">
        <v>328</v>
      </c>
      <c r="B138" s="51">
        <v>104</v>
      </c>
      <c r="C138" s="51" t="s">
        <v>328</v>
      </c>
      <c r="D138" t="s">
        <v>1005</v>
      </c>
      <c r="E138" t="s">
        <v>1005</v>
      </c>
      <c r="F138" t="s">
        <v>329</v>
      </c>
      <c r="G138" s="22" t="s">
        <v>202</v>
      </c>
      <c r="H138" t="s">
        <v>1006</v>
      </c>
      <c r="I138" t="s">
        <v>1006</v>
      </c>
      <c r="J138" s="77" t="s">
        <v>1007</v>
      </c>
      <c r="K138" s="51">
        <f t="shared" si="12"/>
        <v>1</v>
      </c>
      <c r="L138" t="s">
        <v>1008</v>
      </c>
      <c r="M138" s="51">
        <f t="shared" si="13"/>
        <v>1</v>
      </c>
      <c r="N138" t="s">
        <v>180</v>
      </c>
      <c r="O138" t="s">
        <v>843</v>
      </c>
      <c r="P138" t="s">
        <v>638</v>
      </c>
      <c r="Q138" t="s">
        <v>844</v>
      </c>
      <c r="R138" t="str">
        <f t="shared" si="14"/>
        <v xml:space="preserve">Type: Pine--Proj:--Year: --Site: </v>
      </c>
    </row>
    <row r="139" spans="1:18" x14ac:dyDescent="0.25">
      <c r="A139" s="51" t="s">
        <v>328</v>
      </c>
      <c r="B139" s="51">
        <v>105</v>
      </c>
      <c r="C139" s="51" t="s">
        <v>328</v>
      </c>
      <c r="D139" t="s">
        <v>1009</v>
      </c>
      <c r="E139" t="s">
        <v>1009</v>
      </c>
      <c r="F139" t="s">
        <v>329</v>
      </c>
      <c r="G139" s="22" t="s">
        <v>202</v>
      </c>
      <c r="H139" t="s">
        <v>1010</v>
      </c>
      <c r="I139" t="s">
        <v>1010</v>
      </c>
      <c r="J139" s="77" t="s">
        <v>1011</v>
      </c>
      <c r="K139" s="51">
        <f t="shared" si="12"/>
        <v>1</v>
      </c>
      <c r="L139" t="s">
        <v>1012</v>
      </c>
      <c r="M139" s="51">
        <f t="shared" si="13"/>
        <v>1</v>
      </c>
      <c r="N139" t="s">
        <v>180</v>
      </c>
      <c r="O139" t="s">
        <v>843</v>
      </c>
      <c r="P139" t="s">
        <v>638</v>
      </c>
      <c r="Q139" t="s">
        <v>844</v>
      </c>
      <c r="R139" t="str">
        <f t="shared" si="14"/>
        <v xml:space="preserve">Type: Pine--Proj:--Year: --Site: </v>
      </c>
    </row>
    <row r="140" spans="1:18" x14ac:dyDescent="0.25">
      <c r="A140" s="51" t="s">
        <v>328</v>
      </c>
      <c r="B140" s="51">
        <v>106</v>
      </c>
      <c r="C140" s="51" t="s">
        <v>328</v>
      </c>
      <c r="D140" t="s">
        <v>1013</v>
      </c>
      <c r="E140" s="22" t="s">
        <v>1013</v>
      </c>
      <c r="F140" t="s">
        <v>329</v>
      </c>
      <c r="G140" s="22" t="s">
        <v>202</v>
      </c>
      <c r="H140" t="s">
        <v>1014</v>
      </c>
      <c r="I140" t="s">
        <v>1014</v>
      </c>
      <c r="J140" s="77" t="s">
        <v>1015</v>
      </c>
      <c r="K140" s="51">
        <f t="shared" si="12"/>
        <v>1</v>
      </c>
      <c r="L140" t="s">
        <v>1016</v>
      </c>
      <c r="M140" s="51">
        <f t="shared" si="13"/>
        <v>1</v>
      </c>
      <c r="N140" t="s">
        <v>180</v>
      </c>
      <c r="O140" t="s">
        <v>843</v>
      </c>
      <c r="P140" t="s">
        <v>638</v>
      </c>
      <c r="Q140" t="s">
        <v>844</v>
      </c>
      <c r="R140" t="str">
        <f t="shared" si="14"/>
        <v xml:space="preserve">Type: Pine--Proj:--Year: --Site: </v>
      </c>
    </row>
    <row r="141" spans="1:18" x14ac:dyDescent="0.25">
      <c r="A141" s="51" t="s">
        <v>328</v>
      </c>
      <c r="B141" s="51">
        <v>107</v>
      </c>
      <c r="C141" s="51" t="s">
        <v>328</v>
      </c>
      <c r="D141" t="s">
        <v>1017</v>
      </c>
      <c r="E141" t="s">
        <v>1017</v>
      </c>
      <c r="F141" t="s">
        <v>329</v>
      </c>
      <c r="G141" s="22" t="s">
        <v>202</v>
      </c>
      <c r="H141" t="s">
        <v>1018</v>
      </c>
      <c r="I141" t="s">
        <v>1018</v>
      </c>
      <c r="J141" s="77" t="s">
        <v>1019</v>
      </c>
      <c r="K141" s="51">
        <f t="shared" si="12"/>
        <v>1</v>
      </c>
      <c r="L141" t="s">
        <v>1020</v>
      </c>
      <c r="M141" s="51">
        <f t="shared" si="13"/>
        <v>1</v>
      </c>
      <c r="N141" t="s">
        <v>180</v>
      </c>
      <c r="O141" t="s">
        <v>843</v>
      </c>
      <c r="P141" t="s">
        <v>638</v>
      </c>
      <c r="Q141" t="s">
        <v>844</v>
      </c>
      <c r="R141" t="str">
        <f t="shared" si="14"/>
        <v xml:space="preserve">Type: Pine--Proj:--Year: --Site: </v>
      </c>
    </row>
    <row r="142" spans="1:18" x14ac:dyDescent="0.25">
      <c r="A142" s="51" t="s">
        <v>328</v>
      </c>
      <c r="B142" s="51">
        <v>108</v>
      </c>
      <c r="C142" s="51" t="s">
        <v>328</v>
      </c>
      <c r="D142" t="s">
        <v>1021</v>
      </c>
      <c r="E142" t="s">
        <v>1021</v>
      </c>
      <c r="F142" t="s">
        <v>329</v>
      </c>
      <c r="G142" s="22" t="s">
        <v>202</v>
      </c>
      <c r="H142" t="s">
        <v>1022</v>
      </c>
      <c r="I142" t="s">
        <v>1022</v>
      </c>
      <c r="J142" s="77" t="s">
        <v>1023</v>
      </c>
      <c r="K142" s="51">
        <f t="shared" si="12"/>
        <v>1</v>
      </c>
      <c r="L142" t="s">
        <v>1024</v>
      </c>
      <c r="M142" s="51">
        <f t="shared" si="13"/>
        <v>1</v>
      </c>
      <c r="N142" t="s">
        <v>180</v>
      </c>
      <c r="O142" t="s">
        <v>843</v>
      </c>
      <c r="P142" t="s">
        <v>638</v>
      </c>
      <c r="Q142" t="s">
        <v>844</v>
      </c>
      <c r="R142" t="str">
        <f t="shared" si="14"/>
        <v xml:space="preserve">Type: Pine--Proj:--Year: --Site: </v>
      </c>
    </row>
    <row r="143" spans="1:18" x14ac:dyDescent="0.25">
      <c r="A143" s="59" t="s">
        <v>328</v>
      </c>
      <c r="B143" s="51">
        <v>121</v>
      </c>
      <c r="C143" s="51" t="s">
        <v>328</v>
      </c>
      <c r="D143" t="s">
        <v>938</v>
      </c>
      <c r="E143" t="s">
        <v>938</v>
      </c>
      <c r="F143" t="s">
        <v>599</v>
      </c>
      <c r="G143" s="22" t="s">
        <v>190</v>
      </c>
      <c r="H143" t="s">
        <v>939</v>
      </c>
      <c r="I143" t="s">
        <v>940</v>
      </c>
      <c r="J143" s="77" t="s">
        <v>941</v>
      </c>
      <c r="K143" s="51">
        <f t="shared" si="12"/>
        <v>1</v>
      </c>
      <c r="L143" t="s">
        <v>942</v>
      </c>
      <c r="M143" s="51">
        <f t="shared" si="13"/>
        <v>1</v>
      </c>
      <c r="N143" t="s">
        <v>264</v>
      </c>
      <c r="O143" t="s">
        <v>843</v>
      </c>
      <c r="P143" t="s">
        <v>638</v>
      </c>
      <c r="Q143" t="s">
        <v>844</v>
      </c>
      <c r="R143" t="str">
        <f t="shared" si="14"/>
        <v xml:space="preserve">Type: Eucalypt--Proj:--Year: --Site: </v>
      </c>
    </row>
    <row r="144" spans="1:18" x14ac:dyDescent="0.25">
      <c r="A144" s="59" t="s">
        <v>328</v>
      </c>
      <c r="B144" s="51">
        <v>122</v>
      </c>
      <c r="C144" s="51" t="s">
        <v>328</v>
      </c>
      <c r="D144" t="s">
        <v>943</v>
      </c>
      <c r="E144" t="s">
        <v>943</v>
      </c>
      <c r="F144" t="s">
        <v>599</v>
      </c>
      <c r="G144" s="22" t="s">
        <v>190</v>
      </c>
      <c r="H144" t="s">
        <v>944</v>
      </c>
      <c r="I144" t="s">
        <v>945</v>
      </c>
      <c r="J144" s="77" t="s">
        <v>946</v>
      </c>
      <c r="K144" s="51">
        <f t="shared" si="12"/>
        <v>1</v>
      </c>
      <c r="L144" t="s">
        <v>947</v>
      </c>
      <c r="M144" s="51">
        <f t="shared" si="13"/>
        <v>1</v>
      </c>
      <c r="N144" t="s">
        <v>264</v>
      </c>
      <c r="O144" t="s">
        <v>843</v>
      </c>
      <c r="P144" t="s">
        <v>638</v>
      </c>
      <c r="Q144" t="s">
        <v>844</v>
      </c>
      <c r="R144" t="str">
        <f t="shared" si="14"/>
        <v xml:space="preserve">Type: Eucalypt--Proj:--Year: --Site: </v>
      </c>
    </row>
    <row r="145" spans="1:18" x14ac:dyDescent="0.25">
      <c r="A145" s="59" t="s">
        <v>328</v>
      </c>
      <c r="B145" s="51">
        <v>123</v>
      </c>
      <c r="C145" s="51" t="s">
        <v>328</v>
      </c>
      <c r="D145" t="s">
        <v>948</v>
      </c>
      <c r="E145" t="s">
        <v>948</v>
      </c>
      <c r="F145" t="s">
        <v>599</v>
      </c>
      <c r="G145" s="22" t="s">
        <v>190</v>
      </c>
      <c r="H145" t="s">
        <v>949</v>
      </c>
      <c r="I145" t="s">
        <v>950</v>
      </c>
      <c r="J145" s="77" t="s">
        <v>951</v>
      </c>
      <c r="K145" s="51">
        <f t="shared" si="12"/>
        <v>1</v>
      </c>
      <c r="L145" t="s">
        <v>952</v>
      </c>
      <c r="M145" s="51">
        <f t="shared" si="13"/>
        <v>1</v>
      </c>
      <c r="N145" t="s">
        <v>264</v>
      </c>
      <c r="O145" t="s">
        <v>843</v>
      </c>
      <c r="P145" t="s">
        <v>638</v>
      </c>
      <c r="Q145" t="s">
        <v>844</v>
      </c>
      <c r="R145" t="str">
        <f t="shared" si="14"/>
        <v xml:space="preserve">Type: Eucalypt--Proj:--Year: --Site: </v>
      </c>
    </row>
    <row r="146" spans="1:18" x14ac:dyDescent="0.25">
      <c r="A146" s="59" t="s">
        <v>328</v>
      </c>
      <c r="B146" s="51">
        <v>124</v>
      </c>
      <c r="C146" s="51" t="s">
        <v>328</v>
      </c>
      <c r="D146" t="s">
        <v>953</v>
      </c>
      <c r="E146" t="s">
        <v>953</v>
      </c>
      <c r="F146" t="s">
        <v>599</v>
      </c>
      <c r="G146" s="22" t="s">
        <v>190</v>
      </c>
      <c r="H146" t="s">
        <v>954</v>
      </c>
      <c r="I146" t="s">
        <v>955</v>
      </c>
      <c r="J146" s="77" t="s">
        <v>956</v>
      </c>
      <c r="K146" s="51">
        <f t="shared" si="12"/>
        <v>1</v>
      </c>
      <c r="L146" t="s">
        <v>957</v>
      </c>
      <c r="M146" s="51">
        <f t="shared" si="13"/>
        <v>1</v>
      </c>
      <c r="N146" t="s">
        <v>264</v>
      </c>
      <c r="O146" t="s">
        <v>843</v>
      </c>
      <c r="P146" t="s">
        <v>638</v>
      </c>
      <c r="Q146" t="s">
        <v>844</v>
      </c>
      <c r="R146" t="str">
        <f t="shared" si="14"/>
        <v xml:space="preserve">Type: Eucalypt--Proj:--Year: --Site: </v>
      </c>
    </row>
    <row r="147" spans="1:18" x14ac:dyDescent="0.25">
      <c r="A147" s="59" t="s">
        <v>328</v>
      </c>
      <c r="B147" s="51">
        <v>125</v>
      </c>
      <c r="C147" s="51" t="s">
        <v>328</v>
      </c>
      <c r="D147" t="s">
        <v>958</v>
      </c>
      <c r="E147" t="s">
        <v>959</v>
      </c>
      <c r="F147" t="s">
        <v>599</v>
      </c>
      <c r="G147" s="22" t="s">
        <v>190</v>
      </c>
      <c r="H147" t="s">
        <v>960</v>
      </c>
      <c r="I147" t="s">
        <v>961</v>
      </c>
      <c r="J147" s="77" t="s">
        <v>962</v>
      </c>
      <c r="K147" s="51">
        <f t="shared" si="12"/>
        <v>1</v>
      </c>
      <c r="L147" t="s">
        <v>963</v>
      </c>
      <c r="M147" s="51">
        <f t="shared" si="13"/>
        <v>1</v>
      </c>
      <c r="N147" t="s">
        <v>264</v>
      </c>
      <c r="O147" t="s">
        <v>843</v>
      </c>
      <c r="P147" t="s">
        <v>638</v>
      </c>
      <c r="Q147" t="s">
        <v>844</v>
      </c>
      <c r="R147" t="str">
        <f t="shared" si="14"/>
        <v xml:space="preserve">Type: Eucalypt--Proj:--Year: --Site: </v>
      </c>
    </row>
    <row r="148" spans="1:18" x14ac:dyDescent="0.25">
      <c r="A148" s="59" t="s">
        <v>328</v>
      </c>
      <c r="B148" s="51">
        <v>126</v>
      </c>
      <c r="C148" s="51" t="s">
        <v>328</v>
      </c>
      <c r="D148" t="s">
        <v>964</v>
      </c>
      <c r="E148" t="s">
        <v>964</v>
      </c>
      <c r="F148" t="s">
        <v>599</v>
      </c>
      <c r="G148" s="22" t="s">
        <v>190</v>
      </c>
      <c r="H148" t="s">
        <v>965</v>
      </c>
      <c r="I148" t="s">
        <v>966</v>
      </c>
      <c r="J148" s="77" t="s">
        <v>967</v>
      </c>
      <c r="K148" s="51">
        <f t="shared" si="12"/>
        <v>1</v>
      </c>
      <c r="L148" t="s">
        <v>968</v>
      </c>
      <c r="M148" s="51">
        <f t="shared" si="13"/>
        <v>1</v>
      </c>
      <c r="N148" t="s">
        <v>264</v>
      </c>
      <c r="O148" t="s">
        <v>843</v>
      </c>
      <c r="P148" t="s">
        <v>638</v>
      </c>
      <c r="Q148" t="s">
        <v>844</v>
      </c>
      <c r="R148" t="str">
        <f t="shared" si="14"/>
        <v xml:space="preserve">Type: Eucalypt--Proj:--Year: --Site: </v>
      </c>
    </row>
    <row r="149" spans="1:18" x14ac:dyDescent="0.25">
      <c r="A149" s="59" t="s">
        <v>328</v>
      </c>
      <c r="B149" s="51">
        <v>127</v>
      </c>
      <c r="C149" s="51" t="s">
        <v>328</v>
      </c>
      <c r="D149" t="s">
        <v>969</v>
      </c>
      <c r="E149" t="s">
        <v>969</v>
      </c>
      <c r="F149" t="s">
        <v>599</v>
      </c>
      <c r="G149" s="22" t="s">
        <v>190</v>
      </c>
      <c r="H149" t="s">
        <v>970</v>
      </c>
      <c r="I149" t="s">
        <v>971</v>
      </c>
      <c r="J149" s="77" t="s">
        <v>972</v>
      </c>
      <c r="K149" s="51">
        <f t="shared" si="12"/>
        <v>1</v>
      </c>
      <c r="L149" t="s">
        <v>973</v>
      </c>
      <c r="M149" s="51">
        <f t="shared" si="13"/>
        <v>1</v>
      </c>
      <c r="N149" t="s">
        <v>264</v>
      </c>
      <c r="O149" t="s">
        <v>843</v>
      </c>
      <c r="P149" t="s">
        <v>638</v>
      </c>
      <c r="Q149" t="s">
        <v>844</v>
      </c>
      <c r="R149" t="str">
        <f t="shared" si="14"/>
        <v xml:space="preserve">Type: Eucalypt--Proj:--Year: --Site: </v>
      </c>
    </row>
    <row r="150" spans="1:18" x14ac:dyDescent="0.25">
      <c r="A150" s="59" t="s">
        <v>328</v>
      </c>
      <c r="B150" s="51">
        <v>128</v>
      </c>
      <c r="C150" s="51" t="s">
        <v>328</v>
      </c>
      <c r="D150" t="s">
        <v>974</v>
      </c>
      <c r="E150" t="s">
        <v>974</v>
      </c>
      <c r="F150" t="s">
        <v>599</v>
      </c>
      <c r="G150" s="22" t="s">
        <v>190</v>
      </c>
      <c r="H150" t="s">
        <v>975</v>
      </c>
      <c r="I150" t="s">
        <v>976</v>
      </c>
      <c r="J150" s="77" t="s">
        <v>977</v>
      </c>
      <c r="K150" s="51">
        <f t="shared" si="12"/>
        <v>1</v>
      </c>
      <c r="L150" t="s">
        <v>978</v>
      </c>
      <c r="M150" s="51">
        <f t="shared" si="13"/>
        <v>1</v>
      </c>
      <c r="N150" t="s">
        <v>264</v>
      </c>
      <c r="O150" t="s">
        <v>843</v>
      </c>
      <c r="P150" t="s">
        <v>638</v>
      </c>
      <c r="Q150" t="s">
        <v>844</v>
      </c>
      <c r="R150" t="str">
        <f t="shared" si="14"/>
        <v xml:space="preserve">Type: Eucalypt--Proj:--Year: --Site: </v>
      </c>
    </row>
    <row r="151" spans="1:18" x14ac:dyDescent="0.25">
      <c r="A151" s="59" t="s">
        <v>328</v>
      </c>
      <c r="B151" s="51">
        <v>129</v>
      </c>
      <c r="C151" s="51" t="s">
        <v>328</v>
      </c>
      <c r="D151" t="s">
        <v>979</v>
      </c>
      <c r="E151" t="s">
        <v>979</v>
      </c>
      <c r="F151" t="s">
        <v>599</v>
      </c>
      <c r="G151" s="22" t="s">
        <v>190</v>
      </c>
      <c r="H151" t="s">
        <v>980</v>
      </c>
      <c r="I151" t="s">
        <v>981</v>
      </c>
      <c r="J151" s="77" t="s">
        <v>982</v>
      </c>
      <c r="K151" s="51">
        <f t="shared" si="12"/>
        <v>1</v>
      </c>
      <c r="L151" t="s">
        <v>983</v>
      </c>
      <c r="M151" s="51">
        <f t="shared" si="13"/>
        <v>1</v>
      </c>
      <c r="N151" t="s">
        <v>264</v>
      </c>
      <c r="O151" t="s">
        <v>843</v>
      </c>
      <c r="P151" t="s">
        <v>638</v>
      </c>
      <c r="Q151" t="s">
        <v>844</v>
      </c>
      <c r="R151" t="str">
        <f t="shared" si="14"/>
        <v xml:space="preserve">Type: Eucalypt--Proj:--Year: --Site: </v>
      </c>
    </row>
    <row r="152" spans="1:18" x14ac:dyDescent="0.25">
      <c r="A152" s="59" t="s">
        <v>328</v>
      </c>
      <c r="B152" s="51">
        <v>130</v>
      </c>
      <c r="C152" s="51" t="s">
        <v>328</v>
      </c>
      <c r="D152" t="s">
        <v>984</v>
      </c>
      <c r="E152" t="s">
        <v>984</v>
      </c>
      <c r="F152" t="s">
        <v>599</v>
      </c>
      <c r="G152" s="22" t="s">
        <v>190</v>
      </c>
      <c r="H152" t="s">
        <v>985</v>
      </c>
      <c r="I152" t="s">
        <v>986</v>
      </c>
      <c r="J152" s="77" t="s">
        <v>987</v>
      </c>
      <c r="K152" s="51">
        <f t="shared" si="12"/>
        <v>1</v>
      </c>
      <c r="L152" t="s">
        <v>988</v>
      </c>
      <c r="M152" s="51">
        <f t="shared" si="13"/>
        <v>1</v>
      </c>
      <c r="N152" t="s">
        <v>264</v>
      </c>
      <c r="O152" t="s">
        <v>843</v>
      </c>
      <c r="P152" t="s">
        <v>638</v>
      </c>
      <c r="Q152" t="s">
        <v>844</v>
      </c>
      <c r="R152" t="str">
        <f t="shared" si="14"/>
        <v xml:space="preserve">Type: Eucalypt--Proj:--Year: --Site: </v>
      </c>
    </row>
    <row r="153" spans="1:18" x14ac:dyDescent="0.25">
      <c r="A153" s="80" t="s">
        <v>328</v>
      </c>
      <c r="B153" s="51">
        <v>141</v>
      </c>
      <c r="C153" s="51" t="s">
        <v>328</v>
      </c>
      <c r="D153" t="s">
        <v>907</v>
      </c>
      <c r="E153" t="s">
        <v>907</v>
      </c>
      <c r="F153" s="22" t="s">
        <v>908</v>
      </c>
      <c r="G153" s="22" t="s">
        <v>909</v>
      </c>
      <c r="H153" s="22" t="s">
        <v>910</v>
      </c>
      <c r="I153" s="22" t="s">
        <v>910</v>
      </c>
      <c r="J153" s="77" t="s">
        <v>911</v>
      </c>
      <c r="K153" s="51">
        <f t="shared" si="12"/>
        <v>1</v>
      </c>
      <c r="L153" t="s">
        <v>912</v>
      </c>
      <c r="M153" s="51">
        <f t="shared" si="13"/>
        <v>1</v>
      </c>
      <c r="N153" s="22" t="s">
        <v>261</v>
      </c>
      <c r="O153" t="s">
        <v>843</v>
      </c>
      <c r="P153" t="s">
        <v>638</v>
      </c>
      <c r="Q153" t="s">
        <v>844</v>
      </c>
      <c r="R153" t="str">
        <f t="shared" si="14"/>
        <v xml:space="preserve">Type: HwMajor--Proj:--Year: --Site: </v>
      </c>
    </row>
    <row r="154" spans="1:18" x14ac:dyDescent="0.25">
      <c r="A154" s="59" t="s">
        <v>328</v>
      </c>
      <c r="B154" s="51">
        <v>142</v>
      </c>
      <c r="C154" s="51" t="s">
        <v>328</v>
      </c>
      <c r="D154" t="s">
        <v>913</v>
      </c>
      <c r="E154" t="s">
        <v>913</v>
      </c>
      <c r="F154" t="s">
        <v>908</v>
      </c>
      <c r="G154" s="22" t="s">
        <v>909</v>
      </c>
      <c r="H154" t="s">
        <v>914</v>
      </c>
      <c r="I154" t="s">
        <v>915</v>
      </c>
      <c r="J154" s="77" t="s">
        <v>916</v>
      </c>
      <c r="K154" s="51">
        <f t="shared" si="12"/>
        <v>1</v>
      </c>
      <c r="L154" t="s">
        <v>917</v>
      </c>
      <c r="M154" s="51">
        <f t="shared" si="13"/>
        <v>1</v>
      </c>
      <c r="N154" t="s">
        <v>261</v>
      </c>
      <c r="O154" s="22" t="s">
        <v>843</v>
      </c>
      <c r="P154" t="s">
        <v>638</v>
      </c>
      <c r="Q154" t="s">
        <v>844</v>
      </c>
      <c r="R154" t="str">
        <f t="shared" si="14"/>
        <v xml:space="preserve">Type: HwMajor--Proj:--Year: --Site: </v>
      </c>
    </row>
    <row r="155" spans="1:18" x14ac:dyDescent="0.25">
      <c r="A155" s="59" t="s">
        <v>328</v>
      </c>
      <c r="B155" s="51">
        <v>143</v>
      </c>
      <c r="C155" s="51" t="s">
        <v>328</v>
      </c>
      <c r="D155" t="s">
        <v>918</v>
      </c>
      <c r="E155" t="s">
        <v>918</v>
      </c>
      <c r="F155" t="s">
        <v>908</v>
      </c>
      <c r="G155" s="22" t="s">
        <v>909</v>
      </c>
      <c r="H155" t="s">
        <v>919</v>
      </c>
      <c r="I155" t="s">
        <v>920</v>
      </c>
      <c r="J155" s="77" t="s">
        <v>921</v>
      </c>
      <c r="K155" s="51">
        <f t="shared" si="12"/>
        <v>1</v>
      </c>
      <c r="L155" t="s">
        <v>922</v>
      </c>
      <c r="M155" s="51">
        <f t="shared" si="13"/>
        <v>1</v>
      </c>
      <c r="N155" t="s">
        <v>261</v>
      </c>
      <c r="O155" s="22" t="s">
        <v>843</v>
      </c>
      <c r="P155" t="s">
        <v>638</v>
      </c>
      <c r="Q155" t="s">
        <v>844</v>
      </c>
      <c r="R155" t="str">
        <f t="shared" si="14"/>
        <v xml:space="preserve">Type: HwMajor--Proj:--Year: --Site: </v>
      </c>
    </row>
    <row r="156" spans="1:18" x14ac:dyDescent="0.25">
      <c r="A156" s="59" t="s">
        <v>328</v>
      </c>
      <c r="B156" s="51">
        <v>144</v>
      </c>
      <c r="C156" s="51" t="s">
        <v>328</v>
      </c>
      <c r="D156" t="s">
        <v>923</v>
      </c>
      <c r="E156" t="s">
        <v>923</v>
      </c>
      <c r="F156" t="s">
        <v>908</v>
      </c>
      <c r="G156" s="22" t="s">
        <v>909</v>
      </c>
      <c r="H156" t="s">
        <v>924</v>
      </c>
      <c r="I156" t="s">
        <v>925</v>
      </c>
      <c r="J156" s="77" t="s">
        <v>926</v>
      </c>
      <c r="K156" s="51">
        <f t="shared" si="12"/>
        <v>1</v>
      </c>
      <c r="L156" t="s">
        <v>927</v>
      </c>
      <c r="M156" s="51">
        <f t="shared" si="13"/>
        <v>0</v>
      </c>
      <c r="N156" t="s">
        <v>261</v>
      </c>
      <c r="O156" s="22" t="s">
        <v>843</v>
      </c>
      <c r="P156" t="s">
        <v>638</v>
      </c>
      <c r="Q156" t="s">
        <v>844</v>
      </c>
      <c r="R156" t="str">
        <f t="shared" si="14"/>
        <v xml:space="preserve">Type: HwMajor--Proj:--Year: --Site: </v>
      </c>
    </row>
    <row r="157" spans="1:18" x14ac:dyDescent="0.25">
      <c r="A157" s="59" t="s">
        <v>328</v>
      </c>
      <c r="B157" s="51">
        <v>145</v>
      </c>
      <c r="C157" s="51" t="s">
        <v>328</v>
      </c>
      <c r="D157" s="22" t="s">
        <v>928</v>
      </c>
      <c r="E157" s="22" t="s">
        <v>928</v>
      </c>
      <c r="F157" t="s">
        <v>908</v>
      </c>
      <c r="G157" s="22" t="s">
        <v>909</v>
      </c>
      <c r="H157" t="s">
        <v>929</v>
      </c>
      <c r="I157" t="s">
        <v>929</v>
      </c>
      <c r="J157" s="77" t="s">
        <v>930</v>
      </c>
      <c r="K157" s="51">
        <f t="shared" si="12"/>
        <v>1</v>
      </c>
      <c r="L157" t="s">
        <v>931</v>
      </c>
      <c r="M157" s="51">
        <f t="shared" si="13"/>
        <v>0</v>
      </c>
      <c r="N157" t="s">
        <v>261</v>
      </c>
      <c r="O157" s="22" t="s">
        <v>843</v>
      </c>
      <c r="P157" t="s">
        <v>638</v>
      </c>
      <c r="Q157" t="s">
        <v>844</v>
      </c>
      <c r="R157" t="str">
        <f t="shared" si="14"/>
        <v xml:space="preserve">Type: HwMajor--Proj:--Year: --Site: </v>
      </c>
    </row>
    <row r="158" spans="1:18" x14ac:dyDescent="0.25">
      <c r="A158" s="80" t="s">
        <v>328</v>
      </c>
      <c r="B158" s="51">
        <v>151</v>
      </c>
      <c r="C158" s="51" t="s">
        <v>328</v>
      </c>
      <c r="D158" t="s">
        <v>932</v>
      </c>
      <c r="E158" t="s">
        <v>932</v>
      </c>
      <c r="F158" s="22" t="s">
        <v>933</v>
      </c>
      <c r="G158" s="22" t="s">
        <v>934</v>
      </c>
      <c r="H158" s="22" t="s">
        <v>935</v>
      </c>
      <c r="I158" s="22" t="s">
        <v>935</v>
      </c>
      <c r="J158" s="77" t="s">
        <v>936</v>
      </c>
      <c r="K158" s="51">
        <f t="shared" si="12"/>
        <v>1</v>
      </c>
      <c r="L158" t="s">
        <v>937</v>
      </c>
      <c r="M158" s="51">
        <f t="shared" si="13"/>
        <v>0</v>
      </c>
      <c r="N158" t="s">
        <v>210</v>
      </c>
      <c r="O158" t="s">
        <v>843</v>
      </c>
      <c r="P158" t="s">
        <v>638</v>
      </c>
      <c r="Q158" t="s">
        <v>844</v>
      </c>
      <c r="R158" t="str">
        <f t="shared" si="14"/>
        <v xml:space="preserve">Type: Softwood--Proj:--Year: --Site: </v>
      </c>
    </row>
    <row r="159" spans="1:18" x14ac:dyDescent="0.25">
      <c r="A159" s="51" t="s">
        <v>328</v>
      </c>
      <c r="B159" s="51">
        <v>152</v>
      </c>
      <c r="C159" s="83" t="s">
        <v>1139</v>
      </c>
      <c r="D159" t="s">
        <v>1140</v>
      </c>
      <c r="E159" t="s">
        <v>1140</v>
      </c>
      <c r="F159" s="22" t="s">
        <v>1141</v>
      </c>
      <c r="G159" s="22" t="s">
        <v>1142</v>
      </c>
      <c r="H159" s="22" t="s">
        <v>1143</v>
      </c>
      <c r="I159" s="22" t="s">
        <v>1143</v>
      </c>
      <c r="J159" s="78" t="s">
        <v>1144</v>
      </c>
      <c r="K159" s="51">
        <f t="shared" si="12"/>
        <v>1</v>
      </c>
      <c r="L159" s="22" t="s">
        <v>1145</v>
      </c>
      <c r="M159" s="51">
        <f t="shared" si="13"/>
        <v>0</v>
      </c>
      <c r="N159" t="s">
        <v>231</v>
      </c>
      <c r="O159" t="s">
        <v>328</v>
      </c>
      <c r="P159" t="s">
        <v>328</v>
      </c>
      <c r="Q159" t="s">
        <v>328</v>
      </c>
      <c r="R159" t="str">
        <f t="shared" si="14"/>
        <v>Type: HwMinor--.--.--.</v>
      </c>
    </row>
    <row r="160" spans="1:18" x14ac:dyDescent="0.25">
      <c r="A160" s="51" t="s">
        <v>328</v>
      </c>
      <c r="B160" s="51">
        <v>153</v>
      </c>
      <c r="C160" s="83" t="s">
        <v>1139</v>
      </c>
      <c r="D160" t="s">
        <v>1146</v>
      </c>
      <c r="E160" s="77" t="s">
        <v>1146</v>
      </c>
      <c r="F160" t="s">
        <v>1147</v>
      </c>
      <c r="G160" s="22" t="s">
        <v>1148</v>
      </c>
      <c r="H160" t="s">
        <v>1149</v>
      </c>
      <c r="I160" t="s">
        <v>1149</v>
      </c>
      <c r="J160" s="77" t="s">
        <v>1150</v>
      </c>
      <c r="K160" s="51">
        <f t="shared" si="12"/>
        <v>1</v>
      </c>
      <c r="L160" s="22" t="s">
        <v>1151</v>
      </c>
      <c r="M160" s="51">
        <f t="shared" si="13"/>
        <v>0</v>
      </c>
      <c r="N160" t="s">
        <v>231</v>
      </c>
      <c r="O160" t="s">
        <v>328</v>
      </c>
      <c r="P160" t="s">
        <v>328</v>
      </c>
      <c r="Q160" t="s">
        <v>328</v>
      </c>
      <c r="R160" t="str">
        <f t="shared" si="14"/>
        <v>Type: HwMinor--.--.--.</v>
      </c>
    </row>
  </sheetData>
  <autoFilter ref="A6:R160" xr:uid="{00000000-0009-0000-0000-000007000000}">
    <sortState xmlns:xlrd2="http://schemas.microsoft.com/office/spreadsheetml/2017/richdata2" ref="A7:R160">
      <sortCondition ref="B6:B160"/>
    </sortState>
  </autoFilter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Test Codes F1</vt:lpstr>
      <vt:lpstr>Test Codes F2</vt:lpstr>
      <vt:lpstr>Test Types</vt:lpstr>
      <vt:lpstr>Hybrid Pines</vt:lpstr>
      <vt:lpstr>Species</vt:lpstr>
    </vt:vector>
  </TitlesOfParts>
  <Company>Camcore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Manager</dc:creator>
  <cp:lastModifiedBy>William Craig Woodbridge</cp:lastModifiedBy>
  <cp:lastPrinted>2007-04-24T14:35:57Z</cp:lastPrinted>
  <dcterms:created xsi:type="dcterms:W3CDTF">2007-04-24T13:07:44Z</dcterms:created>
  <dcterms:modified xsi:type="dcterms:W3CDTF">2024-06-04T16:47:09Z</dcterms:modified>
</cp:coreProperties>
</file>